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ylvia/OneDrive/Valkenburg Trainingen/Klanten/Willem/tekst website/Klaar/"/>
    </mc:Choice>
  </mc:AlternateContent>
  <xr:revisionPtr revIDLastSave="0" documentId="8_{9F2C49B1-FBBB-B544-A395-9927551D1AB9}" xr6:coauthVersionLast="45" xr6:coauthVersionMax="45" xr10:uidLastSave="{00000000-0000-0000-0000-000000000000}"/>
  <bookViews>
    <workbookView xWindow="0" yWindow="460" windowWidth="28800" windowHeight="16460" tabRatio="811" activeTab="7" xr2:uid="{00000000-000D-0000-FFFF-FFFF00000000}"/>
  </bookViews>
  <sheets>
    <sheet name="Start" sheetId="18" r:id="rId1"/>
    <sheet name="Verkoopboek" sheetId="3" r:id="rId2"/>
    <sheet name="Bank" sheetId="1" r:id="rId3"/>
    <sheet name="Privé" sheetId="14" r:id="rId4"/>
    <sheet name="Rubrieken" sheetId="16" r:id="rId5"/>
    <sheet name="Btw aangiften" sheetId="13" r:id="rId6"/>
    <sheet name="Winst &amp; verliesrekening" sheetId="17" r:id="rId7"/>
    <sheet name="Eindejaars" sheetId="7" r:id="rId8"/>
  </sheets>
  <definedNames>
    <definedName name="_xlnm._FilterDatabase" localSheetId="2" hidden="1">Bank!$A$6:$I$595</definedName>
    <definedName name="_xlnm._FilterDatabase" localSheetId="3" hidden="1">Privé!$A$6:$I$502</definedName>
    <definedName name="_xlnm.Print_Area" localSheetId="2">Bank!$A$1:$I$1002</definedName>
    <definedName name="_xlnm.Print_Area" localSheetId="5">'Btw aangiften'!$A$1:$M$36</definedName>
    <definedName name="_xlnm.Print_Area" localSheetId="7">Eindejaars!$A$4:$M$51</definedName>
    <definedName name="_xlnm.Print_Area" localSheetId="3">Privé!$A$1:$I$502</definedName>
    <definedName name="_xlnm.Print_Area" localSheetId="4">Rubrieken!$A$1:$I$48</definedName>
    <definedName name="_xlnm.Print_Area" localSheetId="0">Start!$B$6:$O$53</definedName>
    <definedName name="_xlnm.Print_Area" localSheetId="6">'Winst &amp; verliesrekening'!$A$1:$L$51</definedName>
    <definedName name="_xlnm.Print_Titles" localSheetId="2">Bank!$1:$6</definedName>
    <definedName name="_xlnm.Print_Titles" localSheetId="7">Eindejaars!$1:$3</definedName>
    <definedName name="_xlnm.Print_Titles" localSheetId="3">Privé!$1:$6</definedName>
    <definedName name="_xlnm.Print_Titles" localSheetId="1">Verkoopboek!$1:$7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2" i="17" l="1"/>
  <c r="A43" i="17"/>
  <c r="A44" i="17"/>
  <c r="A45" i="17"/>
  <c r="A46" i="17"/>
  <c r="A47" i="17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K77" i="3" l="1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63" i="3"/>
  <c r="K60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44" i="3"/>
  <c r="K41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27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8" i="3"/>
  <c r="H8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7" i="1"/>
  <c r="B7" i="1"/>
  <c r="G45" i="17"/>
  <c r="A48" i="17"/>
  <c r="G48" i="17" s="1"/>
  <c r="N7" i="1"/>
  <c r="L7" i="1"/>
  <c r="K7" i="1"/>
  <c r="K8" i="1"/>
  <c r="L8" i="1"/>
  <c r="N8" i="1"/>
  <c r="K9" i="1"/>
  <c r="L9" i="1"/>
  <c r="N9" i="1"/>
  <c r="K10" i="1"/>
  <c r="L10" i="1"/>
  <c r="N10" i="1"/>
  <c r="K11" i="1"/>
  <c r="L11" i="1"/>
  <c r="N11" i="1"/>
  <c r="K12" i="1"/>
  <c r="L12" i="1"/>
  <c r="N12" i="1"/>
  <c r="K13" i="1"/>
  <c r="L13" i="1"/>
  <c r="N13" i="1"/>
  <c r="K14" i="1"/>
  <c r="L14" i="1"/>
  <c r="N14" i="1"/>
  <c r="K15" i="1"/>
  <c r="L15" i="1"/>
  <c r="N15" i="1"/>
  <c r="K16" i="1"/>
  <c r="L16" i="1"/>
  <c r="N16" i="1"/>
  <c r="K17" i="1"/>
  <c r="L17" i="1"/>
  <c r="N17" i="1"/>
  <c r="K18" i="1"/>
  <c r="L18" i="1"/>
  <c r="N18" i="1"/>
  <c r="K19" i="1"/>
  <c r="L19" i="1"/>
  <c r="N19" i="1"/>
  <c r="K20" i="1"/>
  <c r="L20" i="1"/>
  <c r="N20" i="1"/>
  <c r="K21" i="1"/>
  <c r="L21" i="1"/>
  <c r="N21" i="1"/>
  <c r="K22" i="1"/>
  <c r="L22" i="1"/>
  <c r="N22" i="1"/>
  <c r="K23" i="1"/>
  <c r="L23" i="1"/>
  <c r="N23" i="1"/>
  <c r="K24" i="1"/>
  <c r="L24" i="1"/>
  <c r="N24" i="1"/>
  <c r="K25" i="1"/>
  <c r="L25" i="1"/>
  <c r="N25" i="1"/>
  <c r="K26" i="1"/>
  <c r="L26" i="1"/>
  <c r="N26" i="1"/>
  <c r="K27" i="1"/>
  <c r="L27" i="1"/>
  <c r="N27" i="1"/>
  <c r="K28" i="1"/>
  <c r="L28" i="1"/>
  <c r="N28" i="1"/>
  <c r="K29" i="1"/>
  <c r="L29" i="1"/>
  <c r="N29" i="1"/>
  <c r="K30" i="1"/>
  <c r="L30" i="1"/>
  <c r="N30" i="1"/>
  <c r="K31" i="1"/>
  <c r="L31" i="1"/>
  <c r="N31" i="1"/>
  <c r="K32" i="1"/>
  <c r="L32" i="1"/>
  <c r="N32" i="1"/>
  <c r="K33" i="1"/>
  <c r="L33" i="1"/>
  <c r="N33" i="1"/>
  <c r="K34" i="1"/>
  <c r="L34" i="1"/>
  <c r="N34" i="1"/>
  <c r="K35" i="1"/>
  <c r="L35" i="1"/>
  <c r="N35" i="1"/>
  <c r="K36" i="1"/>
  <c r="L36" i="1"/>
  <c r="N36" i="1"/>
  <c r="K37" i="1"/>
  <c r="L37" i="1"/>
  <c r="N37" i="1"/>
  <c r="K38" i="1"/>
  <c r="L38" i="1"/>
  <c r="N38" i="1"/>
  <c r="K39" i="1"/>
  <c r="L39" i="1"/>
  <c r="N39" i="1"/>
  <c r="K40" i="1"/>
  <c r="L40" i="1"/>
  <c r="N40" i="1"/>
  <c r="K41" i="1"/>
  <c r="L41" i="1"/>
  <c r="N41" i="1"/>
  <c r="K42" i="1"/>
  <c r="L42" i="1"/>
  <c r="N42" i="1"/>
  <c r="K43" i="1"/>
  <c r="L43" i="1"/>
  <c r="N43" i="1"/>
  <c r="K44" i="1"/>
  <c r="L44" i="1"/>
  <c r="N44" i="1"/>
  <c r="K45" i="1"/>
  <c r="L45" i="1"/>
  <c r="N45" i="1"/>
  <c r="K46" i="1"/>
  <c r="L46" i="1"/>
  <c r="N46" i="1"/>
  <c r="K47" i="1"/>
  <c r="L47" i="1"/>
  <c r="N47" i="1"/>
  <c r="K48" i="1"/>
  <c r="L48" i="1"/>
  <c r="N48" i="1"/>
  <c r="K49" i="1"/>
  <c r="L49" i="1"/>
  <c r="N49" i="1"/>
  <c r="K50" i="1"/>
  <c r="L50" i="1"/>
  <c r="N50" i="1"/>
  <c r="K51" i="1"/>
  <c r="L51" i="1"/>
  <c r="N51" i="1"/>
  <c r="K52" i="1"/>
  <c r="L52" i="1"/>
  <c r="N52" i="1"/>
  <c r="K53" i="1"/>
  <c r="L53" i="1"/>
  <c r="N53" i="1"/>
  <c r="K54" i="1"/>
  <c r="L54" i="1"/>
  <c r="N54" i="1"/>
  <c r="K55" i="1"/>
  <c r="L55" i="1"/>
  <c r="N55" i="1"/>
  <c r="K56" i="1"/>
  <c r="L56" i="1"/>
  <c r="N56" i="1"/>
  <c r="K57" i="1"/>
  <c r="L57" i="1"/>
  <c r="N57" i="1"/>
  <c r="K58" i="1"/>
  <c r="L58" i="1"/>
  <c r="N58" i="1"/>
  <c r="K59" i="1"/>
  <c r="L59" i="1"/>
  <c r="N59" i="1"/>
  <c r="K60" i="1"/>
  <c r="L60" i="1"/>
  <c r="N60" i="1"/>
  <c r="K61" i="1"/>
  <c r="L61" i="1"/>
  <c r="N61" i="1"/>
  <c r="K62" i="1"/>
  <c r="L62" i="1"/>
  <c r="N62" i="1"/>
  <c r="K63" i="1"/>
  <c r="L63" i="1"/>
  <c r="N63" i="1"/>
  <c r="K64" i="1"/>
  <c r="L64" i="1"/>
  <c r="N64" i="1"/>
  <c r="K65" i="1"/>
  <c r="L65" i="1"/>
  <c r="N65" i="1"/>
  <c r="K66" i="1"/>
  <c r="L66" i="1"/>
  <c r="N66" i="1"/>
  <c r="K67" i="1"/>
  <c r="L67" i="1"/>
  <c r="N67" i="1"/>
  <c r="K68" i="1"/>
  <c r="L68" i="1"/>
  <c r="N68" i="1"/>
  <c r="K69" i="1"/>
  <c r="L69" i="1"/>
  <c r="N69" i="1"/>
  <c r="K70" i="1"/>
  <c r="L70" i="1"/>
  <c r="N70" i="1"/>
  <c r="K71" i="1"/>
  <c r="L71" i="1"/>
  <c r="N71" i="1"/>
  <c r="K72" i="1"/>
  <c r="L72" i="1"/>
  <c r="N72" i="1"/>
  <c r="K73" i="1"/>
  <c r="L73" i="1"/>
  <c r="N73" i="1"/>
  <c r="K74" i="1"/>
  <c r="L74" i="1"/>
  <c r="N74" i="1"/>
  <c r="K75" i="1"/>
  <c r="L75" i="1"/>
  <c r="N75" i="1"/>
  <c r="K76" i="1"/>
  <c r="L76" i="1"/>
  <c r="N76" i="1"/>
  <c r="K77" i="1"/>
  <c r="L77" i="1"/>
  <c r="N77" i="1"/>
  <c r="K78" i="1"/>
  <c r="L78" i="1"/>
  <c r="N78" i="1"/>
  <c r="K79" i="1"/>
  <c r="L79" i="1"/>
  <c r="N79" i="1"/>
  <c r="K80" i="1"/>
  <c r="L80" i="1"/>
  <c r="N80" i="1"/>
  <c r="K81" i="1"/>
  <c r="L81" i="1"/>
  <c r="N81" i="1"/>
  <c r="K82" i="1"/>
  <c r="L82" i="1"/>
  <c r="N82" i="1"/>
  <c r="K83" i="1"/>
  <c r="L83" i="1"/>
  <c r="N83" i="1"/>
  <c r="K84" i="1"/>
  <c r="L84" i="1"/>
  <c r="N84" i="1"/>
  <c r="K85" i="1"/>
  <c r="L85" i="1"/>
  <c r="N85" i="1"/>
  <c r="K86" i="1"/>
  <c r="L86" i="1"/>
  <c r="N86" i="1"/>
  <c r="K87" i="1"/>
  <c r="L87" i="1"/>
  <c r="N87" i="1"/>
  <c r="K88" i="1"/>
  <c r="L88" i="1"/>
  <c r="N88" i="1"/>
  <c r="K89" i="1"/>
  <c r="L89" i="1"/>
  <c r="N89" i="1"/>
  <c r="K90" i="1"/>
  <c r="L90" i="1"/>
  <c r="N90" i="1"/>
  <c r="K91" i="1"/>
  <c r="L91" i="1"/>
  <c r="N91" i="1"/>
  <c r="K92" i="1"/>
  <c r="L92" i="1"/>
  <c r="N92" i="1"/>
  <c r="K93" i="1"/>
  <c r="L93" i="1"/>
  <c r="N93" i="1"/>
  <c r="K94" i="1"/>
  <c r="L94" i="1"/>
  <c r="N94" i="1"/>
  <c r="K95" i="1"/>
  <c r="L95" i="1"/>
  <c r="N95" i="1"/>
  <c r="K96" i="1"/>
  <c r="L96" i="1"/>
  <c r="N96" i="1"/>
  <c r="K97" i="1"/>
  <c r="L97" i="1"/>
  <c r="N97" i="1"/>
  <c r="K98" i="1"/>
  <c r="L98" i="1"/>
  <c r="N98" i="1"/>
  <c r="K99" i="1"/>
  <c r="L99" i="1"/>
  <c r="N99" i="1"/>
  <c r="K100" i="1"/>
  <c r="L100" i="1"/>
  <c r="N100" i="1"/>
  <c r="K101" i="1"/>
  <c r="L101" i="1"/>
  <c r="N101" i="1"/>
  <c r="K102" i="1"/>
  <c r="L102" i="1"/>
  <c r="N102" i="1"/>
  <c r="K103" i="1"/>
  <c r="L103" i="1"/>
  <c r="N103" i="1"/>
  <c r="K104" i="1"/>
  <c r="L104" i="1"/>
  <c r="N104" i="1"/>
  <c r="K105" i="1"/>
  <c r="L105" i="1"/>
  <c r="N105" i="1"/>
  <c r="K106" i="1"/>
  <c r="L106" i="1"/>
  <c r="N106" i="1"/>
  <c r="K107" i="1"/>
  <c r="L107" i="1"/>
  <c r="N107" i="1"/>
  <c r="K108" i="1"/>
  <c r="L108" i="1"/>
  <c r="N108" i="1"/>
  <c r="K109" i="1"/>
  <c r="L109" i="1"/>
  <c r="N109" i="1"/>
  <c r="K110" i="1"/>
  <c r="L110" i="1"/>
  <c r="N110" i="1"/>
  <c r="K111" i="1"/>
  <c r="L111" i="1"/>
  <c r="N111" i="1"/>
  <c r="K112" i="1"/>
  <c r="L112" i="1"/>
  <c r="N112" i="1"/>
  <c r="K113" i="1"/>
  <c r="L113" i="1"/>
  <c r="N113" i="1"/>
  <c r="K114" i="1"/>
  <c r="L114" i="1"/>
  <c r="N114" i="1"/>
  <c r="K115" i="1"/>
  <c r="L115" i="1"/>
  <c r="N115" i="1"/>
  <c r="K116" i="1"/>
  <c r="L116" i="1"/>
  <c r="N116" i="1"/>
  <c r="K117" i="1"/>
  <c r="L117" i="1"/>
  <c r="N117" i="1"/>
  <c r="K118" i="1"/>
  <c r="L118" i="1"/>
  <c r="N118" i="1"/>
  <c r="K119" i="1"/>
  <c r="L119" i="1"/>
  <c r="N119" i="1"/>
  <c r="K120" i="1"/>
  <c r="L120" i="1"/>
  <c r="N120" i="1"/>
  <c r="K121" i="1"/>
  <c r="L121" i="1"/>
  <c r="N121" i="1"/>
  <c r="K122" i="1"/>
  <c r="L122" i="1"/>
  <c r="N122" i="1"/>
  <c r="K123" i="1"/>
  <c r="L123" i="1"/>
  <c r="N123" i="1"/>
  <c r="K124" i="1"/>
  <c r="L124" i="1"/>
  <c r="N124" i="1"/>
  <c r="K125" i="1"/>
  <c r="L125" i="1"/>
  <c r="N125" i="1"/>
  <c r="K126" i="1"/>
  <c r="L126" i="1"/>
  <c r="N126" i="1"/>
  <c r="K127" i="1"/>
  <c r="L127" i="1"/>
  <c r="N127" i="1"/>
  <c r="K128" i="1"/>
  <c r="L128" i="1"/>
  <c r="N128" i="1"/>
  <c r="K129" i="1"/>
  <c r="L129" i="1"/>
  <c r="N129" i="1"/>
  <c r="K130" i="1"/>
  <c r="L130" i="1"/>
  <c r="N130" i="1"/>
  <c r="K131" i="1"/>
  <c r="L131" i="1"/>
  <c r="N131" i="1"/>
  <c r="K132" i="1"/>
  <c r="L132" i="1"/>
  <c r="N132" i="1"/>
  <c r="K133" i="1"/>
  <c r="L133" i="1"/>
  <c r="N133" i="1"/>
  <c r="K134" i="1"/>
  <c r="L134" i="1"/>
  <c r="N134" i="1"/>
  <c r="K135" i="1"/>
  <c r="L135" i="1"/>
  <c r="N135" i="1"/>
  <c r="K136" i="1"/>
  <c r="L136" i="1"/>
  <c r="N136" i="1"/>
  <c r="K137" i="1"/>
  <c r="L137" i="1"/>
  <c r="N137" i="1"/>
  <c r="K138" i="1"/>
  <c r="L138" i="1"/>
  <c r="N138" i="1"/>
  <c r="K139" i="1"/>
  <c r="L139" i="1"/>
  <c r="N139" i="1"/>
  <c r="K140" i="1"/>
  <c r="L140" i="1"/>
  <c r="N140" i="1"/>
  <c r="K141" i="1"/>
  <c r="L141" i="1"/>
  <c r="N141" i="1"/>
  <c r="K142" i="1"/>
  <c r="L142" i="1"/>
  <c r="N142" i="1"/>
  <c r="K143" i="1"/>
  <c r="L143" i="1"/>
  <c r="N143" i="1"/>
  <c r="K144" i="1"/>
  <c r="L144" i="1"/>
  <c r="N144" i="1"/>
  <c r="K145" i="1"/>
  <c r="L145" i="1"/>
  <c r="N145" i="1"/>
  <c r="K146" i="1"/>
  <c r="L146" i="1"/>
  <c r="N146" i="1"/>
  <c r="K147" i="1"/>
  <c r="L147" i="1"/>
  <c r="N147" i="1"/>
  <c r="K148" i="1"/>
  <c r="L148" i="1"/>
  <c r="N148" i="1"/>
  <c r="K149" i="1"/>
  <c r="L149" i="1"/>
  <c r="N149" i="1"/>
  <c r="K150" i="1"/>
  <c r="L150" i="1"/>
  <c r="N150" i="1"/>
  <c r="K151" i="1"/>
  <c r="L151" i="1"/>
  <c r="N151" i="1"/>
  <c r="K152" i="1"/>
  <c r="L152" i="1"/>
  <c r="N152" i="1"/>
  <c r="K153" i="1"/>
  <c r="L153" i="1"/>
  <c r="N153" i="1"/>
  <c r="K154" i="1"/>
  <c r="L154" i="1"/>
  <c r="N154" i="1"/>
  <c r="K155" i="1"/>
  <c r="L155" i="1"/>
  <c r="N155" i="1"/>
  <c r="K156" i="1"/>
  <c r="L156" i="1"/>
  <c r="N156" i="1"/>
  <c r="K157" i="1"/>
  <c r="L157" i="1"/>
  <c r="N157" i="1"/>
  <c r="K158" i="1"/>
  <c r="L158" i="1"/>
  <c r="N158" i="1"/>
  <c r="K159" i="1"/>
  <c r="L159" i="1"/>
  <c r="N159" i="1"/>
  <c r="K160" i="1"/>
  <c r="L160" i="1"/>
  <c r="N160" i="1"/>
  <c r="K161" i="1"/>
  <c r="L161" i="1"/>
  <c r="N161" i="1"/>
  <c r="K162" i="1"/>
  <c r="L162" i="1"/>
  <c r="N162" i="1"/>
  <c r="K163" i="1"/>
  <c r="L163" i="1"/>
  <c r="N163" i="1"/>
  <c r="K164" i="1"/>
  <c r="L164" i="1"/>
  <c r="N164" i="1"/>
  <c r="K165" i="1"/>
  <c r="L165" i="1"/>
  <c r="N165" i="1"/>
  <c r="K166" i="1"/>
  <c r="L166" i="1"/>
  <c r="N166" i="1"/>
  <c r="K167" i="1"/>
  <c r="L167" i="1"/>
  <c r="N167" i="1"/>
  <c r="K168" i="1"/>
  <c r="L168" i="1"/>
  <c r="N168" i="1"/>
  <c r="K169" i="1"/>
  <c r="L169" i="1"/>
  <c r="N169" i="1"/>
  <c r="K170" i="1"/>
  <c r="L170" i="1"/>
  <c r="N170" i="1"/>
  <c r="K171" i="1"/>
  <c r="L171" i="1"/>
  <c r="N171" i="1"/>
  <c r="K172" i="1"/>
  <c r="L172" i="1"/>
  <c r="N172" i="1"/>
  <c r="K173" i="1"/>
  <c r="L173" i="1"/>
  <c r="N173" i="1"/>
  <c r="K174" i="1"/>
  <c r="L174" i="1"/>
  <c r="N174" i="1"/>
  <c r="K175" i="1"/>
  <c r="L175" i="1"/>
  <c r="N175" i="1"/>
  <c r="K176" i="1"/>
  <c r="L176" i="1"/>
  <c r="N176" i="1"/>
  <c r="K177" i="1"/>
  <c r="L177" i="1"/>
  <c r="N177" i="1"/>
  <c r="K178" i="1"/>
  <c r="L178" i="1"/>
  <c r="N178" i="1"/>
  <c r="K179" i="1"/>
  <c r="L179" i="1"/>
  <c r="N179" i="1"/>
  <c r="K180" i="1"/>
  <c r="L180" i="1"/>
  <c r="N180" i="1"/>
  <c r="K181" i="1"/>
  <c r="L181" i="1"/>
  <c r="N181" i="1"/>
  <c r="K182" i="1"/>
  <c r="L182" i="1"/>
  <c r="N182" i="1"/>
  <c r="K183" i="1"/>
  <c r="L183" i="1"/>
  <c r="N183" i="1"/>
  <c r="K184" i="1"/>
  <c r="L184" i="1"/>
  <c r="N184" i="1"/>
  <c r="K185" i="1"/>
  <c r="L185" i="1"/>
  <c r="N185" i="1"/>
  <c r="K186" i="1"/>
  <c r="L186" i="1"/>
  <c r="N186" i="1"/>
  <c r="K187" i="1"/>
  <c r="L187" i="1"/>
  <c r="N187" i="1"/>
  <c r="K188" i="1"/>
  <c r="L188" i="1"/>
  <c r="N188" i="1"/>
  <c r="K189" i="1"/>
  <c r="L189" i="1"/>
  <c r="N189" i="1"/>
  <c r="K190" i="1"/>
  <c r="L190" i="1"/>
  <c r="N190" i="1"/>
  <c r="K191" i="1"/>
  <c r="L191" i="1"/>
  <c r="N191" i="1"/>
  <c r="K192" i="1"/>
  <c r="L192" i="1"/>
  <c r="N192" i="1"/>
  <c r="K193" i="1"/>
  <c r="L193" i="1"/>
  <c r="N193" i="1"/>
  <c r="K194" i="1"/>
  <c r="L194" i="1"/>
  <c r="N194" i="1"/>
  <c r="K195" i="1"/>
  <c r="L195" i="1"/>
  <c r="N195" i="1"/>
  <c r="K196" i="1"/>
  <c r="L196" i="1"/>
  <c r="N196" i="1"/>
  <c r="K197" i="1"/>
  <c r="L197" i="1"/>
  <c r="N197" i="1"/>
  <c r="K198" i="1"/>
  <c r="L198" i="1"/>
  <c r="N198" i="1"/>
  <c r="K199" i="1"/>
  <c r="L199" i="1"/>
  <c r="N199" i="1"/>
  <c r="K200" i="1"/>
  <c r="L200" i="1"/>
  <c r="N200" i="1"/>
  <c r="K201" i="1"/>
  <c r="L201" i="1"/>
  <c r="N201" i="1"/>
  <c r="K202" i="1"/>
  <c r="L202" i="1"/>
  <c r="N202" i="1"/>
  <c r="K203" i="1"/>
  <c r="L203" i="1"/>
  <c r="N203" i="1"/>
  <c r="K204" i="1"/>
  <c r="L204" i="1"/>
  <c r="N204" i="1"/>
  <c r="K205" i="1"/>
  <c r="L205" i="1"/>
  <c r="N205" i="1"/>
  <c r="K206" i="1"/>
  <c r="L206" i="1"/>
  <c r="N206" i="1"/>
  <c r="K207" i="1"/>
  <c r="L207" i="1"/>
  <c r="N207" i="1"/>
  <c r="K208" i="1"/>
  <c r="L208" i="1"/>
  <c r="N208" i="1"/>
  <c r="K209" i="1"/>
  <c r="L209" i="1"/>
  <c r="N209" i="1"/>
  <c r="K210" i="1"/>
  <c r="L210" i="1"/>
  <c r="N210" i="1"/>
  <c r="K211" i="1"/>
  <c r="L211" i="1"/>
  <c r="N211" i="1"/>
  <c r="K212" i="1"/>
  <c r="L212" i="1"/>
  <c r="N212" i="1"/>
  <c r="K213" i="1"/>
  <c r="L213" i="1"/>
  <c r="N213" i="1"/>
  <c r="K214" i="1"/>
  <c r="L214" i="1"/>
  <c r="N214" i="1"/>
  <c r="K215" i="1"/>
  <c r="L215" i="1"/>
  <c r="N215" i="1"/>
  <c r="K216" i="1"/>
  <c r="L216" i="1"/>
  <c r="N216" i="1"/>
  <c r="K217" i="1"/>
  <c r="L217" i="1"/>
  <c r="N217" i="1"/>
  <c r="K218" i="1"/>
  <c r="L218" i="1"/>
  <c r="N218" i="1"/>
  <c r="K219" i="1"/>
  <c r="L219" i="1"/>
  <c r="N219" i="1"/>
  <c r="K220" i="1"/>
  <c r="L220" i="1"/>
  <c r="N220" i="1"/>
  <c r="K221" i="1"/>
  <c r="L221" i="1"/>
  <c r="N221" i="1"/>
  <c r="K222" i="1"/>
  <c r="L222" i="1"/>
  <c r="N222" i="1"/>
  <c r="K223" i="1"/>
  <c r="L223" i="1"/>
  <c r="N223" i="1"/>
  <c r="K224" i="1"/>
  <c r="L224" i="1"/>
  <c r="N224" i="1"/>
  <c r="K225" i="1"/>
  <c r="L225" i="1"/>
  <c r="N225" i="1"/>
  <c r="K226" i="1"/>
  <c r="L226" i="1"/>
  <c r="N226" i="1"/>
  <c r="K227" i="1"/>
  <c r="L227" i="1"/>
  <c r="N227" i="1"/>
  <c r="K228" i="1"/>
  <c r="L228" i="1"/>
  <c r="N228" i="1"/>
  <c r="K229" i="1"/>
  <c r="L229" i="1"/>
  <c r="N229" i="1"/>
  <c r="K230" i="1"/>
  <c r="L230" i="1"/>
  <c r="N230" i="1"/>
  <c r="K231" i="1"/>
  <c r="L231" i="1"/>
  <c r="N231" i="1"/>
  <c r="K232" i="1"/>
  <c r="L232" i="1"/>
  <c r="N232" i="1"/>
  <c r="K233" i="1"/>
  <c r="L233" i="1"/>
  <c r="N233" i="1"/>
  <c r="K234" i="1"/>
  <c r="L234" i="1"/>
  <c r="N234" i="1"/>
  <c r="K235" i="1"/>
  <c r="L235" i="1"/>
  <c r="N235" i="1"/>
  <c r="K236" i="1"/>
  <c r="L236" i="1"/>
  <c r="N236" i="1"/>
  <c r="K237" i="1"/>
  <c r="L237" i="1"/>
  <c r="N237" i="1"/>
  <c r="K238" i="1"/>
  <c r="L238" i="1"/>
  <c r="N238" i="1"/>
  <c r="K239" i="1"/>
  <c r="L239" i="1"/>
  <c r="N239" i="1"/>
  <c r="K240" i="1"/>
  <c r="L240" i="1"/>
  <c r="N240" i="1"/>
  <c r="K241" i="1"/>
  <c r="L241" i="1"/>
  <c r="N241" i="1"/>
  <c r="K242" i="1"/>
  <c r="L242" i="1"/>
  <c r="N242" i="1"/>
  <c r="K243" i="1"/>
  <c r="L243" i="1"/>
  <c r="N243" i="1"/>
  <c r="K244" i="1"/>
  <c r="L244" i="1"/>
  <c r="N244" i="1"/>
  <c r="K245" i="1"/>
  <c r="L245" i="1"/>
  <c r="N245" i="1"/>
  <c r="K246" i="1"/>
  <c r="L246" i="1"/>
  <c r="N246" i="1"/>
  <c r="K247" i="1"/>
  <c r="L247" i="1"/>
  <c r="N247" i="1"/>
  <c r="K248" i="1"/>
  <c r="L248" i="1"/>
  <c r="N248" i="1"/>
  <c r="K249" i="1"/>
  <c r="L249" i="1"/>
  <c r="N249" i="1"/>
  <c r="K250" i="1"/>
  <c r="L250" i="1"/>
  <c r="N250" i="1"/>
  <c r="K251" i="1"/>
  <c r="L251" i="1"/>
  <c r="N251" i="1"/>
  <c r="K252" i="1"/>
  <c r="L252" i="1"/>
  <c r="N252" i="1"/>
  <c r="K253" i="1"/>
  <c r="L253" i="1"/>
  <c r="N253" i="1"/>
  <c r="K254" i="1"/>
  <c r="L254" i="1"/>
  <c r="N254" i="1"/>
  <c r="K255" i="1"/>
  <c r="L255" i="1"/>
  <c r="N255" i="1"/>
  <c r="K256" i="1"/>
  <c r="L256" i="1"/>
  <c r="N256" i="1"/>
  <c r="K257" i="1"/>
  <c r="L257" i="1"/>
  <c r="N257" i="1"/>
  <c r="K258" i="1"/>
  <c r="L258" i="1"/>
  <c r="N258" i="1"/>
  <c r="K259" i="1"/>
  <c r="L259" i="1"/>
  <c r="N259" i="1"/>
  <c r="K260" i="1"/>
  <c r="L260" i="1"/>
  <c r="N260" i="1"/>
  <c r="K261" i="1"/>
  <c r="L261" i="1"/>
  <c r="N261" i="1"/>
  <c r="K262" i="1"/>
  <c r="L262" i="1"/>
  <c r="N262" i="1"/>
  <c r="K263" i="1"/>
  <c r="L263" i="1"/>
  <c r="N263" i="1"/>
  <c r="K264" i="1"/>
  <c r="L264" i="1"/>
  <c r="N264" i="1"/>
  <c r="K265" i="1"/>
  <c r="L265" i="1"/>
  <c r="N265" i="1"/>
  <c r="K266" i="1"/>
  <c r="L266" i="1"/>
  <c r="N266" i="1"/>
  <c r="K267" i="1"/>
  <c r="L267" i="1"/>
  <c r="N267" i="1"/>
  <c r="K268" i="1"/>
  <c r="L268" i="1"/>
  <c r="N268" i="1"/>
  <c r="K269" i="1"/>
  <c r="L269" i="1"/>
  <c r="N269" i="1"/>
  <c r="K270" i="1"/>
  <c r="L270" i="1"/>
  <c r="N270" i="1"/>
  <c r="K271" i="1"/>
  <c r="L271" i="1"/>
  <c r="N271" i="1"/>
  <c r="K272" i="1"/>
  <c r="L272" i="1"/>
  <c r="N272" i="1"/>
  <c r="K273" i="1"/>
  <c r="L273" i="1"/>
  <c r="N273" i="1"/>
  <c r="K274" i="1"/>
  <c r="L274" i="1"/>
  <c r="N274" i="1"/>
  <c r="K275" i="1"/>
  <c r="L275" i="1"/>
  <c r="N275" i="1"/>
  <c r="K276" i="1"/>
  <c r="L276" i="1"/>
  <c r="N276" i="1"/>
  <c r="K277" i="1"/>
  <c r="L277" i="1"/>
  <c r="N277" i="1"/>
  <c r="K278" i="1"/>
  <c r="L278" i="1"/>
  <c r="N278" i="1"/>
  <c r="K279" i="1"/>
  <c r="L279" i="1"/>
  <c r="N279" i="1"/>
  <c r="K280" i="1"/>
  <c r="L280" i="1"/>
  <c r="N280" i="1"/>
  <c r="K281" i="1"/>
  <c r="L281" i="1"/>
  <c r="N281" i="1"/>
  <c r="K282" i="1"/>
  <c r="L282" i="1"/>
  <c r="N282" i="1"/>
  <c r="K283" i="1"/>
  <c r="L283" i="1"/>
  <c r="N283" i="1"/>
  <c r="K284" i="1"/>
  <c r="L284" i="1"/>
  <c r="N284" i="1"/>
  <c r="K285" i="1"/>
  <c r="L285" i="1"/>
  <c r="N285" i="1"/>
  <c r="K286" i="1"/>
  <c r="L286" i="1"/>
  <c r="N286" i="1"/>
  <c r="K287" i="1"/>
  <c r="L287" i="1"/>
  <c r="N287" i="1"/>
  <c r="K288" i="1"/>
  <c r="L288" i="1"/>
  <c r="N288" i="1"/>
  <c r="K289" i="1"/>
  <c r="L289" i="1"/>
  <c r="N289" i="1"/>
  <c r="K290" i="1"/>
  <c r="L290" i="1"/>
  <c r="N290" i="1"/>
  <c r="K291" i="1"/>
  <c r="L291" i="1"/>
  <c r="N291" i="1"/>
  <c r="K292" i="1"/>
  <c r="L292" i="1"/>
  <c r="N292" i="1"/>
  <c r="K293" i="1"/>
  <c r="L293" i="1"/>
  <c r="N293" i="1"/>
  <c r="K294" i="1"/>
  <c r="L294" i="1"/>
  <c r="N294" i="1"/>
  <c r="K295" i="1"/>
  <c r="L295" i="1"/>
  <c r="N295" i="1"/>
  <c r="K296" i="1"/>
  <c r="L296" i="1"/>
  <c r="N296" i="1"/>
  <c r="K297" i="1"/>
  <c r="L297" i="1"/>
  <c r="N297" i="1"/>
  <c r="K298" i="1"/>
  <c r="L298" i="1"/>
  <c r="N298" i="1"/>
  <c r="K299" i="1"/>
  <c r="L299" i="1"/>
  <c r="N299" i="1"/>
  <c r="K300" i="1"/>
  <c r="L300" i="1"/>
  <c r="N300" i="1"/>
  <c r="K301" i="1"/>
  <c r="L301" i="1"/>
  <c r="N301" i="1"/>
  <c r="K302" i="1"/>
  <c r="L302" i="1"/>
  <c r="N302" i="1"/>
  <c r="K303" i="1"/>
  <c r="L303" i="1"/>
  <c r="N303" i="1"/>
  <c r="K304" i="1"/>
  <c r="L304" i="1"/>
  <c r="N304" i="1"/>
  <c r="K305" i="1"/>
  <c r="L305" i="1"/>
  <c r="N305" i="1"/>
  <c r="K306" i="1"/>
  <c r="L306" i="1"/>
  <c r="N306" i="1"/>
  <c r="K307" i="1"/>
  <c r="L307" i="1"/>
  <c r="N307" i="1"/>
  <c r="K308" i="1"/>
  <c r="L308" i="1"/>
  <c r="N308" i="1"/>
  <c r="K309" i="1"/>
  <c r="L309" i="1"/>
  <c r="N309" i="1"/>
  <c r="K310" i="1"/>
  <c r="L310" i="1"/>
  <c r="N310" i="1"/>
  <c r="K311" i="1"/>
  <c r="L311" i="1"/>
  <c r="N311" i="1"/>
  <c r="K312" i="1"/>
  <c r="L312" i="1"/>
  <c r="N312" i="1"/>
  <c r="K313" i="1"/>
  <c r="L313" i="1"/>
  <c r="N313" i="1"/>
  <c r="K314" i="1"/>
  <c r="L314" i="1"/>
  <c r="N314" i="1"/>
  <c r="K315" i="1"/>
  <c r="L315" i="1"/>
  <c r="N315" i="1"/>
  <c r="K316" i="1"/>
  <c r="L316" i="1"/>
  <c r="N316" i="1"/>
  <c r="K317" i="1"/>
  <c r="L317" i="1"/>
  <c r="N317" i="1"/>
  <c r="K318" i="1"/>
  <c r="L318" i="1"/>
  <c r="N318" i="1"/>
  <c r="K319" i="1"/>
  <c r="L319" i="1"/>
  <c r="N319" i="1"/>
  <c r="K320" i="1"/>
  <c r="L320" i="1"/>
  <c r="N320" i="1"/>
  <c r="K321" i="1"/>
  <c r="L321" i="1"/>
  <c r="N321" i="1"/>
  <c r="K322" i="1"/>
  <c r="L322" i="1"/>
  <c r="N322" i="1"/>
  <c r="K323" i="1"/>
  <c r="L323" i="1"/>
  <c r="N323" i="1"/>
  <c r="K324" i="1"/>
  <c r="L324" i="1"/>
  <c r="N324" i="1"/>
  <c r="K325" i="1"/>
  <c r="L325" i="1"/>
  <c r="N325" i="1"/>
  <c r="K326" i="1"/>
  <c r="L326" i="1"/>
  <c r="N326" i="1"/>
  <c r="K327" i="1"/>
  <c r="L327" i="1"/>
  <c r="N327" i="1"/>
  <c r="K328" i="1"/>
  <c r="L328" i="1"/>
  <c r="N328" i="1"/>
  <c r="K329" i="1"/>
  <c r="L329" i="1"/>
  <c r="N329" i="1"/>
  <c r="K330" i="1"/>
  <c r="L330" i="1"/>
  <c r="N330" i="1"/>
  <c r="K331" i="1"/>
  <c r="L331" i="1"/>
  <c r="N331" i="1"/>
  <c r="K332" i="1"/>
  <c r="L332" i="1"/>
  <c r="N332" i="1"/>
  <c r="K333" i="1"/>
  <c r="L333" i="1"/>
  <c r="N333" i="1"/>
  <c r="K334" i="1"/>
  <c r="L334" i="1"/>
  <c r="N334" i="1"/>
  <c r="K335" i="1"/>
  <c r="L335" i="1"/>
  <c r="N335" i="1"/>
  <c r="K336" i="1"/>
  <c r="L336" i="1"/>
  <c r="N336" i="1"/>
  <c r="K337" i="1"/>
  <c r="L337" i="1"/>
  <c r="N337" i="1"/>
  <c r="K338" i="1"/>
  <c r="L338" i="1"/>
  <c r="N338" i="1"/>
  <c r="K339" i="1"/>
  <c r="L339" i="1"/>
  <c r="N339" i="1"/>
  <c r="K340" i="1"/>
  <c r="L340" i="1"/>
  <c r="N340" i="1"/>
  <c r="K341" i="1"/>
  <c r="L341" i="1"/>
  <c r="N341" i="1"/>
  <c r="K342" i="1"/>
  <c r="L342" i="1"/>
  <c r="N342" i="1"/>
  <c r="K343" i="1"/>
  <c r="L343" i="1"/>
  <c r="N343" i="1"/>
  <c r="K344" i="1"/>
  <c r="L344" i="1"/>
  <c r="N344" i="1"/>
  <c r="K345" i="1"/>
  <c r="L345" i="1"/>
  <c r="N345" i="1"/>
  <c r="K346" i="1"/>
  <c r="L346" i="1"/>
  <c r="N346" i="1"/>
  <c r="K347" i="1"/>
  <c r="L347" i="1"/>
  <c r="N347" i="1"/>
  <c r="K348" i="1"/>
  <c r="L348" i="1"/>
  <c r="N348" i="1"/>
  <c r="K349" i="1"/>
  <c r="L349" i="1"/>
  <c r="N349" i="1"/>
  <c r="K350" i="1"/>
  <c r="L350" i="1"/>
  <c r="N350" i="1"/>
  <c r="K351" i="1"/>
  <c r="L351" i="1"/>
  <c r="N351" i="1"/>
  <c r="K352" i="1"/>
  <c r="L352" i="1"/>
  <c r="N352" i="1"/>
  <c r="K353" i="1"/>
  <c r="L353" i="1"/>
  <c r="N353" i="1"/>
  <c r="K354" i="1"/>
  <c r="L354" i="1"/>
  <c r="N354" i="1"/>
  <c r="K355" i="1"/>
  <c r="L355" i="1"/>
  <c r="N355" i="1"/>
  <c r="K356" i="1"/>
  <c r="L356" i="1"/>
  <c r="N356" i="1"/>
  <c r="K357" i="1"/>
  <c r="L357" i="1"/>
  <c r="N357" i="1"/>
  <c r="K358" i="1"/>
  <c r="L358" i="1"/>
  <c r="N358" i="1"/>
  <c r="K359" i="1"/>
  <c r="L359" i="1"/>
  <c r="N359" i="1"/>
  <c r="K360" i="1"/>
  <c r="L360" i="1"/>
  <c r="N360" i="1"/>
  <c r="K361" i="1"/>
  <c r="L361" i="1"/>
  <c r="N361" i="1"/>
  <c r="K362" i="1"/>
  <c r="L362" i="1"/>
  <c r="N362" i="1"/>
  <c r="K363" i="1"/>
  <c r="L363" i="1"/>
  <c r="N363" i="1"/>
  <c r="K364" i="1"/>
  <c r="L364" i="1"/>
  <c r="N364" i="1"/>
  <c r="K365" i="1"/>
  <c r="L365" i="1"/>
  <c r="N365" i="1"/>
  <c r="K366" i="1"/>
  <c r="L366" i="1"/>
  <c r="N366" i="1"/>
  <c r="K367" i="1"/>
  <c r="L367" i="1"/>
  <c r="N367" i="1"/>
  <c r="K368" i="1"/>
  <c r="L368" i="1"/>
  <c r="N368" i="1"/>
  <c r="K369" i="1"/>
  <c r="L369" i="1"/>
  <c r="N369" i="1"/>
  <c r="K370" i="1"/>
  <c r="L370" i="1"/>
  <c r="N370" i="1"/>
  <c r="K371" i="1"/>
  <c r="L371" i="1"/>
  <c r="N371" i="1"/>
  <c r="K372" i="1"/>
  <c r="L372" i="1"/>
  <c r="N372" i="1"/>
  <c r="K373" i="1"/>
  <c r="L373" i="1"/>
  <c r="N373" i="1"/>
  <c r="K374" i="1"/>
  <c r="L374" i="1"/>
  <c r="N374" i="1"/>
  <c r="K375" i="1"/>
  <c r="L375" i="1"/>
  <c r="N375" i="1"/>
  <c r="K376" i="1"/>
  <c r="L376" i="1"/>
  <c r="N376" i="1"/>
  <c r="K377" i="1"/>
  <c r="L377" i="1"/>
  <c r="N377" i="1"/>
  <c r="K378" i="1"/>
  <c r="L378" i="1"/>
  <c r="N378" i="1"/>
  <c r="K379" i="1"/>
  <c r="L379" i="1"/>
  <c r="N379" i="1"/>
  <c r="K380" i="1"/>
  <c r="L380" i="1"/>
  <c r="N380" i="1"/>
  <c r="K381" i="1"/>
  <c r="L381" i="1"/>
  <c r="N381" i="1"/>
  <c r="K382" i="1"/>
  <c r="L382" i="1"/>
  <c r="N382" i="1"/>
  <c r="K383" i="1"/>
  <c r="L383" i="1"/>
  <c r="N383" i="1"/>
  <c r="K384" i="1"/>
  <c r="L384" i="1"/>
  <c r="N384" i="1"/>
  <c r="K385" i="1"/>
  <c r="L385" i="1"/>
  <c r="N385" i="1"/>
  <c r="K386" i="1"/>
  <c r="L386" i="1"/>
  <c r="N386" i="1"/>
  <c r="K387" i="1"/>
  <c r="L387" i="1"/>
  <c r="N387" i="1"/>
  <c r="K388" i="1"/>
  <c r="L388" i="1"/>
  <c r="N388" i="1"/>
  <c r="K389" i="1"/>
  <c r="L389" i="1"/>
  <c r="N389" i="1"/>
  <c r="K390" i="1"/>
  <c r="L390" i="1"/>
  <c r="N390" i="1"/>
  <c r="K391" i="1"/>
  <c r="L391" i="1"/>
  <c r="N391" i="1"/>
  <c r="K392" i="1"/>
  <c r="L392" i="1"/>
  <c r="N392" i="1"/>
  <c r="K393" i="1"/>
  <c r="L393" i="1"/>
  <c r="N393" i="1"/>
  <c r="K394" i="1"/>
  <c r="L394" i="1"/>
  <c r="N394" i="1"/>
  <c r="K395" i="1"/>
  <c r="L395" i="1"/>
  <c r="N395" i="1"/>
  <c r="K396" i="1"/>
  <c r="L396" i="1"/>
  <c r="N396" i="1"/>
  <c r="K397" i="1"/>
  <c r="L397" i="1"/>
  <c r="N397" i="1"/>
  <c r="K398" i="1"/>
  <c r="L398" i="1"/>
  <c r="N398" i="1"/>
  <c r="K399" i="1"/>
  <c r="L399" i="1"/>
  <c r="N399" i="1"/>
  <c r="K400" i="1"/>
  <c r="L400" i="1"/>
  <c r="N400" i="1"/>
  <c r="K401" i="1"/>
  <c r="L401" i="1"/>
  <c r="N401" i="1"/>
  <c r="K402" i="1"/>
  <c r="L402" i="1"/>
  <c r="N402" i="1"/>
  <c r="K403" i="1"/>
  <c r="L403" i="1"/>
  <c r="N403" i="1"/>
  <c r="K404" i="1"/>
  <c r="L404" i="1"/>
  <c r="N404" i="1"/>
  <c r="K405" i="1"/>
  <c r="L405" i="1"/>
  <c r="N405" i="1"/>
  <c r="K406" i="1"/>
  <c r="L406" i="1"/>
  <c r="N406" i="1"/>
  <c r="K407" i="1"/>
  <c r="L407" i="1"/>
  <c r="N407" i="1"/>
  <c r="K408" i="1"/>
  <c r="L408" i="1"/>
  <c r="N408" i="1"/>
  <c r="K409" i="1"/>
  <c r="L409" i="1"/>
  <c r="N409" i="1"/>
  <c r="K410" i="1"/>
  <c r="L410" i="1"/>
  <c r="N410" i="1"/>
  <c r="K411" i="1"/>
  <c r="L411" i="1"/>
  <c r="N411" i="1"/>
  <c r="K412" i="1"/>
  <c r="L412" i="1"/>
  <c r="N412" i="1"/>
  <c r="K413" i="1"/>
  <c r="L413" i="1"/>
  <c r="N413" i="1"/>
  <c r="K414" i="1"/>
  <c r="L414" i="1"/>
  <c r="N414" i="1"/>
  <c r="K415" i="1"/>
  <c r="L415" i="1"/>
  <c r="N415" i="1"/>
  <c r="K416" i="1"/>
  <c r="L416" i="1"/>
  <c r="N416" i="1"/>
  <c r="K417" i="1"/>
  <c r="L417" i="1"/>
  <c r="N417" i="1"/>
  <c r="K418" i="1"/>
  <c r="L418" i="1"/>
  <c r="N418" i="1"/>
  <c r="K419" i="1"/>
  <c r="L419" i="1"/>
  <c r="N419" i="1"/>
  <c r="K420" i="1"/>
  <c r="L420" i="1"/>
  <c r="N420" i="1"/>
  <c r="K421" i="1"/>
  <c r="L421" i="1"/>
  <c r="N421" i="1"/>
  <c r="K422" i="1"/>
  <c r="L422" i="1"/>
  <c r="N422" i="1"/>
  <c r="K423" i="1"/>
  <c r="L423" i="1"/>
  <c r="N423" i="1"/>
  <c r="K424" i="1"/>
  <c r="L424" i="1"/>
  <c r="N424" i="1"/>
  <c r="K425" i="1"/>
  <c r="L425" i="1"/>
  <c r="N425" i="1"/>
  <c r="K426" i="1"/>
  <c r="L426" i="1"/>
  <c r="N426" i="1"/>
  <c r="K427" i="1"/>
  <c r="L427" i="1"/>
  <c r="N427" i="1"/>
  <c r="K428" i="1"/>
  <c r="L428" i="1"/>
  <c r="N428" i="1"/>
  <c r="K429" i="1"/>
  <c r="L429" i="1"/>
  <c r="N429" i="1"/>
  <c r="K430" i="1"/>
  <c r="L430" i="1"/>
  <c r="N430" i="1"/>
  <c r="K431" i="1"/>
  <c r="L431" i="1"/>
  <c r="N431" i="1"/>
  <c r="K432" i="1"/>
  <c r="L432" i="1"/>
  <c r="N432" i="1"/>
  <c r="K433" i="1"/>
  <c r="L433" i="1"/>
  <c r="N433" i="1"/>
  <c r="K434" i="1"/>
  <c r="L434" i="1"/>
  <c r="N434" i="1"/>
  <c r="K435" i="1"/>
  <c r="L435" i="1"/>
  <c r="N435" i="1"/>
  <c r="K436" i="1"/>
  <c r="L436" i="1"/>
  <c r="N436" i="1"/>
  <c r="K437" i="1"/>
  <c r="L437" i="1"/>
  <c r="N437" i="1"/>
  <c r="K438" i="1"/>
  <c r="L438" i="1"/>
  <c r="N438" i="1"/>
  <c r="K439" i="1"/>
  <c r="L439" i="1"/>
  <c r="N439" i="1"/>
  <c r="K440" i="1"/>
  <c r="L440" i="1"/>
  <c r="N440" i="1"/>
  <c r="K441" i="1"/>
  <c r="L441" i="1"/>
  <c r="N441" i="1"/>
  <c r="K442" i="1"/>
  <c r="L442" i="1"/>
  <c r="N442" i="1"/>
  <c r="K443" i="1"/>
  <c r="L443" i="1"/>
  <c r="N443" i="1"/>
  <c r="K444" i="1"/>
  <c r="L444" i="1"/>
  <c r="N444" i="1"/>
  <c r="K445" i="1"/>
  <c r="L445" i="1"/>
  <c r="N445" i="1"/>
  <c r="K446" i="1"/>
  <c r="L446" i="1"/>
  <c r="N446" i="1"/>
  <c r="K447" i="1"/>
  <c r="L447" i="1"/>
  <c r="N447" i="1"/>
  <c r="K448" i="1"/>
  <c r="L448" i="1"/>
  <c r="N448" i="1"/>
  <c r="K449" i="1"/>
  <c r="L449" i="1"/>
  <c r="N449" i="1"/>
  <c r="K450" i="1"/>
  <c r="L450" i="1"/>
  <c r="N450" i="1"/>
  <c r="K451" i="1"/>
  <c r="L451" i="1"/>
  <c r="N451" i="1"/>
  <c r="K452" i="1"/>
  <c r="L452" i="1"/>
  <c r="N452" i="1"/>
  <c r="K453" i="1"/>
  <c r="L453" i="1"/>
  <c r="N453" i="1"/>
  <c r="K454" i="1"/>
  <c r="L454" i="1"/>
  <c r="N454" i="1"/>
  <c r="K455" i="1"/>
  <c r="L455" i="1"/>
  <c r="N455" i="1"/>
  <c r="K456" i="1"/>
  <c r="L456" i="1"/>
  <c r="N456" i="1"/>
  <c r="K457" i="1"/>
  <c r="L457" i="1"/>
  <c r="N457" i="1"/>
  <c r="K458" i="1"/>
  <c r="L458" i="1"/>
  <c r="N458" i="1"/>
  <c r="K459" i="1"/>
  <c r="L459" i="1"/>
  <c r="N459" i="1"/>
  <c r="K460" i="1"/>
  <c r="L460" i="1"/>
  <c r="N460" i="1"/>
  <c r="K461" i="1"/>
  <c r="L461" i="1"/>
  <c r="N461" i="1"/>
  <c r="K462" i="1"/>
  <c r="L462" i="1"/>
  <c r="N462" i="1"/>
  <c r="K463" i="1"/>
  <c r="L463" i="1"/>
  <c r="N463" i="1"/>
  <c r="K464" i="1"/>
  <c r="L464" i="1"/>
  <c r="N464" i="1"/>
  <c r="K465" i="1"/>
  <c r="L465" i="1"/>
  <c r="N465" i="1"/>
  <c r="K466" i="1"/>
  <c r="L466" i="1"/>
  <c r="N466" i="1"/>
  <c r="K467" i="1"/>
  <c r="L467" i="1"/>
  <c r="N467" i="1"/>
  <c r="K468" i="1"/>
  <c r="L468" i="1"/>
  <c r="N468" i="1"/>
  <c r="K469" i="1"/>
  <c r="L469" i="1"/>
  <c r="N469" i="1"/>
  <c r="K470" i="1"/>
  <c r="L470" i="1"/>
  <c r="N470" i="1"/>
  <c r="K471" i="1"/>
  <c r="L471" i="1"/>
  <c r="N471" i="1"/>
  <c r="K472" i="1"/>
  <c r="L472" i="1"/>
  <c r="N472" i="1"/>
  <c r="K473" i="1"/>
  <c r="L473" i="1"/>
  <c r="N473" i="1"/>
  <c r="K474" i="1"/>
  <c r="L474" i="1"/>
  <c r="N474" i="1"/>
  <c r="K475" i="1"/>
  <c r="L475" i="1"/>
  <c r="N475" i="1"/>
  <c r="K476" i="1"/>
  <c r="L476" i="1"/>
  <c r="N476" i="1"/>
  <c r="K477" i="1"/>
  <c r="L477" i="1"/>
  <c r="N477" i="1"/>
  <c r="K478" i="1"/>
  <c r="L478" i="1"/>
  <c r="N478" i="1"/>
  <c r="K479" i="1"/>
  <c r="L479" i="1"/>
  <c r="N479" i="1"/>
  <c r="K480" i="1"/>
  <c r="L480" i="1"/>
  <c r="N480" i="1"/>
  <c r="K481" i="1"/>
  <c r="L481" i="1"/>
  <c r="N481" i="1"/>
  <c r="K482" i="1"/>
  <c r="L482" i="1"/>
  <c r="N482" i="1"/>
  <c r="K483" i="1"/>
  <c r="L483" i="1"/>
  <c r="N483" i="1"/>
  <c r="K484" i="1"/>
  <c r="L484" i="1"/>
  <c r="N484" i="1"/>
  <c r="K485" i="1"/>
  <c r="L485" i="1"/>
  <c r="N485" i="1"/>
  <c r="K486" i="1"/>
  <c r="L486" i="1"/>
  <c r="N486" i="1"/>
  <c r="K487" i="1"/>
  <c r="L487" i="1"/>
  <c r="N487" i="1"/>
  <c r="K488" i="1"/>
  <c r="L488" i="1"/>
  <c r="N488" i="1"/>
  <c r="K489" i="1"/>
  <c r="L489" i="1"/>
  <c r="N489" i="1"/>
  <c r="K490" i="1"/>
  <c r="L490" i="1"/>
  <c r="N490" i="1"/>
  <c r="K491" i="1"/>
  <c r="L491" i="1"/>
  <c r="N491" i="1"/>
  <c r="K492" i="1"/>
  <c r="L492" i="1"/>
  <c r="N492" i="1"/>
  <c r="K493" i="1"/>
  <c r="L493" i="1"/>
  <c r="N493" i="1"/>
  <c r="K494" i="1"/>
  <c r="L494" i="1"/>
  <c r="N494" i="1"/>
  <c r="K495" i="1"/>
  <c r="L495" i="1"/>
  <c r="N495" i="1"/>
  <c r="K496" i="1"/>
  <c r="L496" i="1"/>
  <c r="N496" i="1"/>
  <c r="K497" i="1"/>
  <c r="L497" i="1"/>
  <c r="N497" i="1"/>
  <c r="K498" i="1"/>
  <c r="L498" i="1"/>
  <c r="N498" i="1"/>
  <c r="K499" i="1"/>
  <c r="L499" i="1"/>
  <c r="N499" i="1"/>
  <c r="K500" i="1"/>
  <c r="L500" i="1"/>
  <c r="N500" i="1"/>
  <c r="K501" i="1"/>
  <c r="L501" i="1"/>
  <c r="N501" i="1"/>
  <c r="K502" i="1"/>
  <c r="L502" i="1"/>
  <c r="N502" i="1"/>
  <c r="K503" i="1"/>
  <c r="L503" i="1"/>
  <c r="N503" i="1"/>
  <c r="K504" i="1"/>
  <c r="L504" i="1"/>
  <c r="N504" i="1"/>
  <c r="K505" i="1"/>
  <c r="L505" i="1"/>
  <c r="N505" i="1"/>
  <c r="K506" i="1"/>
  <c r="L506" i="1"/>
  <c r="N506" i="1"/>
  <c r="K507" i="1"/>
  <c r="L507" i="1"/>
  <c r="N507" i="1"/>
  <c r="K508" i="1"/>
  <c r="L508" i="1"/>
  <c r="N508" i="1"/>
  <c r="K509" i="1"/>
  <c r="L509" i="1"/>
  <c r="N509" i="1"/>
  <c r="K510" i="1"/>
  <c r="L510" i="1"/>
  <c r="N510" i="1"/>
  <c r="K511" i="1"/>
  <c r="L511" i="1"/>
  <c r="N511" i="1"/>
  <c r="K512" i="1"/>
  <c r="L512" i="1"/>
  <c r="N512" i="1"/>
  <c r="K513" i="1"/>
  <c r="L513" i="1"/>
  <c r="N513" i="1"/>
  <c r="K514" i="1"/>
  <c r="L514" i="1"/>
  <c r="N514" i="1"/>
  <c r="K515" i="1"/>
  <c r="L515" i="1"/>
  <c r="N515" i="1"/>
  <c r="K516" i="1"/>
  <c r="L516" i="1"/>
  <c r="N516" i="1"/>
  <c r="K517" i="1"/>
  <c r="L517" i="1"/>
  <c r="N517" i="1"/>
  <c r="K518" i="1"/>
  <c r="L518" i="1"/>
  <c r="N518" i="1"/>
  <c r="K519" i="1"/>
  <c r="L519" i="1"/>
  <c r="N519" i="1"/>
  <c r="K520" i="1"/>
  <c r="L520" i="1"/>
  <c r="N520" i="1"/>
  <c r="K521" i="1"/>
  <c r="L521" i="1"/>
  <c r="N521" i="1"/>
  <c r="K522" i="1"/>
  <c r="L522" i="1"/>
  <c r="N522" i="1"/>
  <c r="K523" i="1"/>
  <c r="L523" i="1"/>
  <c r="N523" i="1"/>
  <c r="K524" i="1"/>
  <c r="L524" i="1"/>
  <c r="N524" i="1"/>
  <c r="K525" i="1"/>
  <c r="L525" i="1"/>
  <c r="N525" i="1"/>
  <c r="K526" i="1"/>
  <c r="L526" i="1"/>
  <c r="N526" i="1"/>
  <c r="K527" i="1"/>
  <c r="L527" i="1"/>
  <c r="N527" i="1"/>
  <c r="K528" i="1"/>
  <c r="L528" i="1"/>
  <c r="N528" i="1"/>
  <c r="K529" i="1"/>
  <c r="L529" i="1"/>
  <c r="N529" i="1"/>
  <c r="K530" i="1"/>
  <c r="L530" i="1"/>
  <c r="N530" i="1"/>
  <c r="K531" i="1"/>
  <c r="L531" i="1"/>
  <c r="N531" i="1"/>
  <c r="K532" i="1"/>
  <c r="L532" i="1"/>
  <c r="N532" i="1"/>
  <c r="K533" i="1"/>
  <c r="L533" i="1"/>
  <c r="N533" i="1"/>
  <c r="K534" i="1"/>
  <c r="L534" i="1"/>
  <c r="N534" i="1"/>
  <c r="K535" i="1"/>
  <c r="L535" i="1"/>
  <c r="N535" i="1"/>
  <c r="K536" i="1"/>
  <c r="L536" i="1"/>
  <c r="N536" i="1"/>
  <c r="K537" i="1"/>
  <c r="L537" i="1"/>
  <c r="N537" i="1"/>
  <c r="K538" i="1"/>
  <c r="L538" i="1"/>
  <c r="N538" i="1"/>
  <c r="K539" i="1"/>
  <c r="L539" i="1"/>
  <c r="N539" i="1"/>
  <c r="K540" i="1"/>
  <c r="L540" i="1"/>
  <c r="N540" i="1"/>
  <c r="K541" i="1"/>
  <c r="L541" i="1"/>
  <c r="N541" i="1"/>
  <c r="K542" i="1"/>
  <c r="L542" i="1"/>
  <c r="N542" i="1"/>
  <c r="K543" i="1"/>
  <c r="L543" i="1"/>
  <c r="N543" i="1"/>
  <c r="K544" i="1"/>
  <c r="L544" i="1"/>
  <c r="N544" i="1"/>
  <c r="K545" i="1"/>
  <c r="L545" i="1"/>
  <c r="N545" i="1"/>
  <c r="K546" i="1"/>
  <c r="L546" i="1"/>
  <c r="N546" i="1"/>
  <c r="K547" i="1"/>
  <c r="L547" i="1"/>
  <c r="N547" i="1"/>
  <c r="K548" i="1"/>
  <c r="L548" i="1"/>
  <c r="N548" i="1"/>
  <c r="K549" i="1"/>
  <c r="L549" i="1"/>
  <c r="N549" i="1"/>
  <c r="K550" i="1"/>
  <c r="L550" i="1"/>
  <c r="N550" i="1"/>
  <c r="K551" i="1"/>
  <c r="L551" i="1"/>
  <c r="N551" i="1"/>
  <c r="K552" i="1"/>
  <c r="L552" i="1"/>
  <c r="N552" i="1"/>
  <c r="K553" i="1"/>
  <c r="L553" i="1"/>
  <c r="N553" i="1"/>
  <c r="K554" i="1"/>
  <c r="L554" i="1"/>
  <c r="N554" i="1"/>
  <c r="K555" i="1"/>
  <c r="L555" i="1"/>
  <c r="N555" i="1"/>
  <c r="K556" i="1"/>
  <c r="L556" i="1"/>
  <c r="N556" i="1"/>
  <c r="K557" i="1"/>
  <c r="L557" i="1"/>
  <c r="N557" i="1"/>
  <c r="K558" i="1"/>
  <c r="L558" i="1"/>
  <c r="N558" i="1"/>
  <c r="K559" i="1"/>
  <c r="L559" i="1"/>
  <c r="N559" i="1"/>
  <c r="K560" i="1"/>
  <c r="L560" i="1"/>
  <c r="N560" i="1"/>
  <c r="K561" i="1"/>
  <c r="L561" i="1"/>
  <c r="N561" i="1"/>
  <c r="K562" i="1"/>
  <c r="L562" i="1"/>
  <c r="N562" i="1"/>
  <c r="K563" i="1"/>
  <c r="L563" i="1"/>
  <c r="N563" i="1"/>
  <c r="K564" i="1"/>
  <c r="L564" i="1"/>
  <c r="N564" i="1"/>
  <c r="K565" i="1"/>
  <c r="L565" i="1"/>
  <c r="N565" i="1"/>
  <c r="K566" i="1"/>
  <c r="L566" i="1"/>
  <c r="N566" i="1"/>
  <c r="K567" i="1"/>
  <c r="L567" i="1"/>
  <c r="N567" i="1"/>
  <c r="K568" i="1"/>
  <c r="L568" i="1"/>
  <c r="N568" i="1"/>
  <c r="K569" i="1"/>
  <c r="L569" i="1"/>
  <c r="N569" i="1"/>
  <c r="K570" i="1"/>
  <c r="L570" i="1"/>
  <c r="N570" i="1"/>
  <c r="K571" i="1"/>
  <c r="L571" i="1"/>
  <c r="N571" i="1"/>
  <c r="K572" i="1"/>
  <c r="L572" i="1"/>
  <c r="N572" i="1"/>
  <c r="K573" i="1"/>
  <c r="L573" i="1"/>
  <c r="N573" i="1"/>
  <c r="K574" i="1"/>
  <c r="L574" i="1"/>
  <c r="N574" i="1"/>
  <c r="K575" i="1"/>
  <c r="L575" i="1"/>
  <c r="N575" i="1"/>
  <c r="K576" i="1"/>
  <c r="L576" i="1"/>
  <c r="N576" i="1"/>
  <c r="K577" i="1"/>
  <c r="L577" i="1"/>
  <c r="N577" i="1"/>
  <c r="K578" i="1"/>
  <c r="L578" i="1"/>
  <c r="N578" i="1"/>
  <c r="K579" i="1"/>
  <c r="L579" i="1"/>
  <c r="N579" i="1"/>
  <c r="K580" i="1"/>
  <c r="L580" i="1"/>
  <c r="N580" i="1"/>
  <c r="K581" i="1"/>
  <c r="L581" i="1"/>
  <c r="N581" i="1"/>
  <c r="K582" i="1"/>
  <c r="L582" i="1"/>
  <c r="N582" i="1"/>
  <c r="K583" i="1"/>
  <c r="L583" i="1"/>
  <c r="N583" i="1"/>
  <c r="K584" i="1"/>
  <c r="L584" i="1"/>
  <c r="N584" i="1"/>
  <c r="K585" i="1"/>
  <c r="L585" i="1"/>
  <c r="N585" i="1"/>
  <c r="K586" i="1"/>
  <c r="L586" i="1"/>
  <c r="N586" i="1"/>
  <c r="K587" i="1"/>
  <c r="L587" i="1"/>
  <c r="N587" i="1"/>
  <c r="K588" i="1"/>
  <c r="L588" i="1"/>
  <c r="N588" i="1"/>
  <c r="K589" i="1"/>
  <c r="L589" i="1"/>
  <c r="N589" i="1"/>
  <c r="K590" i="1"/>
  <c r="L590" i="1"/>
  <c r="N590" i="1"/>
  <c r="K591" i="1"/>
  <c r="L591" i="1"/>
  <c r="N591" i="1"/>
  <c r="K592" i="1"/>
  <c r="L592" i="1"/>
  <c r="N592" i="1"/>
  <c r="K593" i="1"/>
  <c r="L593" i="1"/>
  <c r="N593" i="1"/>
  <c r="K594" i="1"/>
  <c r="L594" i="1"/>
  <c r="N594" i="1"/>
  <c r="K595" i="1"/>
  <c r="L595" i="1"/>
  <c r="N595" i="1"/>
  <c r="K596" i="1"/>
  <c r="L596" i="1"/>
  <c r="N596" i="1"/>
  <c r="K597" i="1"/>
  <c r="L597" i="1"/>
  <c r="N597" i="1"/>
  <c r="K598" i="1"/>
  <c r="L598" i="1"/>
  <c r="N598" i="1"/>
  <c r="K599" i="1"/>
  <c r="L599" i="1"/>
  <c r="N599" i="1"/>
  <c r="K600" i="1"/>
  <c r="L600" i="1"/>
  <c r="N600" i="1"/>
  <c r="K601" i="1"/>
  <c r="L601" i="1"/>
  <c r="N601" i="1"/>
  <c r="K602" i="1"/>
  <c r="L602" i="1"/>
  <c r="N602" i="1"/>
  <c r="K603" i="1"/>
  <c r="L603" i="1"/>
  <c r="N603" i="1"/>
  <c r="K604" i="1"/>
  <c r="L604" i="1"/>
  <c r="N604" i="1"/>
  <c r="K605" i="1"/>
  <c r="L605" i="1"/>
  <c r="N605" i="1"/>
  <c r="K606" i="1"/>
  <c r="L606" i="1"/>
  <c r="N606" i="1"/>
  <c r="K607" i="1"/>
  <c r="L607" i="1"/>
  <c r="N607" i="1"/>
  <c r="K608" i="1"/>
  <c r="L608" i="1"/>
  <c r="N608" i="1"/>
  <c r="K609" i="1"/>
  <c r="L609" i="1"/>
  <c r="N609" i="1"/>
  <c r="K610" i="1"/>
  <c r="L610" i="1"/>
  <c r="N610" i="1"/>
  <c r="K611" i="1"/>
  <c r="L611" i="1"/>
  <c r="N611" i="1"/>
  <c r="K612" i="1"/>
  <c r="L612" i="1"/>
  <c r="N612" i="1"/>
  <c r="K613" i="1"/>
  <c r="L613" i="1"/>
  <c r="N613" i="1"/>
  <c r="K614" i="1"/>
  <c r="L614" i="1"/>
  <c r="N614" i="1"/>
  <c r="K615" i="1"/>
  <c r="L615" i="1"/>
  <c r="N615" i="1"/>
  <c r="K616" i="1"/>
  <c r="L616" i="1"/>
  <c r="N616" i="1"/>
  <c r="K617" i="1"/>
  <c r="L617" i="1"/>
  <c r="N617" i="1"/>
  <c r="K618" i="1"/>
  <c r="L618" i="1"/>
  <c r="N618" i="1"/>
  <c r="K619" i="1"/>
  <c r="L619" i="1"/>
  <c r="N619" i="1"/>
  <c r="K620" i="1"/>
  <c r="L620" i="1"/>
  <c r="N620" i="1"/>
  <c r="K621" i="1"/>
  <c r="L621" i="1"/>
  <c r="N621" i="1"/>
  <c r="K622" i="1"/>
  <c r="L622" i="1"/>
  <c r="N622" i="1"/>
  <c r="K623" i="1"/>
  <c r="L623" i="1"/>
  <c r="N623" i="1"/>
  <c r="K624" i="1"/>
  <c r="L624" i="1"/>
  <c r="N624" i="1"/>
  <c r="K625" i="1"/>
  <c r="L625" i="1"/>
  <c r="N625" i="1"/>
  <c r="K626" i="1"/>
  <c r="L626" i="1"/>
  <c r="N626" i="1"/>
  <c r="K627" i="1"/>
  <c r="L627" i="1"/>
  <c r="N627" i="1"/>
  <c r="K628" i="1"/>
  <c r="L628" i="1"/>
  <c r="N628" i="1"/>
  <c r="K629" i="1"/>
  <c r="L629" i="1"/>
  <c r="N629" i="1"/>
  <c r="K630" i="1"/>
  <c r="L630" i="1"/>
  <c r="N630" i="1"/>
  <c r="K631" i="1"/>
  <c r="L631" i="1"/>
  <c r="N631" i="1"/>
  <c r="K632" i="1"/>
  <c r="L632" i="1"/>
  <c r="N632" i="1"/>
  <c r="K633" i="1"/>
  <c r="L633" i="1"/>
  <c r="N633" i="1"/>
  <c r="K634" i="1"/>
  <c r="L634" i="1"/>
  <c r="N634" i="1"/>
  <c r="K635" i="1"/>
  <c r="L635" i="1"/>
  <c r="N635" i="1"/>
  <c r="K636" i="1"/>
  <c r="L636" i="1"/>
  <c r="N636" i="1"/>
  <c r="K637" i="1"/>
  <c r="L637" i="1"/>
  <c r="N637" i="1"/>
  <c r="K638" i="1"/>
  <c r="L638" i="1"/>
  <c r="N638" i="1"/>
  <c r="K639" i="1"/>
  <c r="L639" i="1"/>
  <c r="N639" i="1"/>
  <c r="K640" i="1"/>
  <c r="L640" i="1"/>
  <c r="N640" i="1"/>
  <c r="K641" i="1"/>
  <c r="L641" i="1"/>
  <c r="N641" i="1"/>
  <c r="K642" i="1"/>
  <c r="L642" i="1"/>
  <c r="N642" i="1"/>
  <c r="K643" i="1"/>
  <c r="L643" i="1"/>
  <c r="N643" i="1"/>
  <c r="K644" i="1"/>
  <c r="L644" i="1"/>
  <c r="N644" i="1"/>
  <c r="K645" i="1"/>
  <c r="L645" i="1"/>
  <c r="N645" i="1"/>
  <c r="K646" i="1"/>
  <c r="L646" i="1"/>
  <c r="N646" i="1"/>
  <c r="K647" i="1"/>
  <c r="L647" i="1"/>
  <c r="N647" i="1"/>
  <c r="K648" i="1"/>
  <c r="L648" i="1"/>
  <c r="N648" i="1"/>
  <c r="K649" i="1"/>
  <c r="L649" i="1"/>
  <c r="N649" i="1"/>
  <c r="K650" i="1"/>
  <c r="L650" i="1"/>
  <c r="N650" i="1"/>
  <c r="K651" i="1"/>
  <c r="L651" i="1"/>
  <c r="N651" i="1"/>
  <c r="K652" i="1"/>
  <c r="L652" i="1"/>
  <c r="N652" i="1"/>
  <c r="K653" i="1"/>
  <c r="L653" i="1"/>
  <c r="N653" i="1"/>
  <c r="K654" i="1"/>
  <c r="L654" i="1"/>
  <c r="N654" i="1"/>
  <c r="K655" i="1"/>
  <c r="L655" i="1"/>
  <c r="N655" i="1"/>
  <c r="K656" i="1"/>
  <c r="L656" i="1"/>
  <c r="N656" i="1"/>
  <c r="K657" i="1"/>
  <c r="L657" i="1"/>
  <c r="N657" i="1"/>
  <c r="K658" i="1"/>
  <c r="L658" i="1"/>
  <c r="N658" i="1"/>
  <c r="K659" i="1"/>
  <c r="L659" i="1"/>
  <c r="N659" i="1"/>
  <c r="K660" i="1"/>
  <c r="L660" i="1"/>
  <c r="N660" i="1"/>
  <c r="K661" i="1"/>
  <c r="L661" i="1"/>
  <c r="N661" i="1"/>
  <c r="K662" i="1"/>
  <c r="L662" i="1"/>
  <c r="N662" i="1"/>
  <c r="K663" i="1"/>
  <c r="L663" i="1"/>
  <c r="N663" i="1"/>
  <c r="K664" i="1"/>
  <c r="L664" i="1"/>
  <c r="N664" i="1"/>
  <c r="K665" i="1"/>
  <c r="L665" i="1"/>
  <c r="N665" i="1"/>
  <c r="K666" i="1"/>
  <c r="L666" i="1"/>
  <c r="N666" i="1"/>
  <c r="K667" i="1"/>
  <c r="L667" i="1"/>
  <c r="N667" i="1"/>
  <c r="K668" i="1"/>
  <c r="L668" i="1"/>
  <c r="N668" i="1"/>
  <c r="K669" i="1"/>
  <c r="L669" i="1"/>
  <c r="N669" i="1"/>
  <c r="K670" i="1"/>
  <c r="L670" i="1"/>
  <c r="N670" i="1"/>
  <c r="K671" i="1"/>
  <c r="L671" i="1"/>
  <c r="N671" i="1"/>
  <c r="K672" i="1"/>
  <c r="L672" i="1"/>
  <c r="N672" i="1"/>
  <c r="K673" i="1"/>
  <c r="L673" i="1"/>
  <c r="N673" i="1"/>
  <c r="K674" i="1"/>
  <c r="L674" i="1"/>
  <c r="N674" i="1"/>
  <c r="K675" i="1"/>
  <c r="L675" i="1"/>
  <c r="N675" i="1"/>
  <c r="K676" i="1"/>
  <c r="L676" i="1"/>
  <c r="N676" i="1"/>
  <c r="K677" i="1"/>
  <c r="L677" i="1"/>
  <c r="N677" i="1"/>
  <c r="K678" i="1"/>
  <c r="L678" i="1"/>
  <c r="N678" i="1"/>
  <c r="K679" i="1"/>
  <c r="L679" i="1"/>
  <c r="N679" i="1"/>
  <c r="K680" i="1"/>
  <c r="L680" i="1"/>
  <c r="N680" i="1"/>
  <c r="K681" i="1"/>
  <c r="L681" i="1"/>
  <c r="N681" i="1"/>
  <c r="K682" i="1"/>
  <c r="L682" i="1"/>
  <c r="N682" i="1"/>
  <c r="K683" i="1"/>
  <c r="L683" i="1"/>
  <c r="N683" i="1"/>
  <c r="K684" i="1"/>
  <c r="L684" i="1"/>
  <c r="N684" i="1"/>
  <c r="K685" i="1"/>
  <c r="L685" i="1"/>
  <c r="N685" i="1"/>
  <c r="K686" i="1"/>
  <c r="L686" i="1"/>
  <c r="N686" i="1"/>
  <c r="K687" i="1"/>
  <c r="L687" i="1"/>
  <c r="N687" i="1"/>
  <c r="K688" i="1"/>
  <c r="L688" i="1"/>
  <c r="N688" i="1"/>
  <c r="K689" i="1"/>
  <c r="L689" i="1"/>
  <c r="N689" i="1"/>
  <c r="K690" i="1"/>
  <c r="L690" i="1"/>
  <c r="N690" i="1"/>
  <c r="K691" i="1"/>
  <c r="L691" i="1"/>
  <c r="N691" i="1"/>
  <c r="K692" i="1"/>
  <c r="L692" i="1"/>
  <c r="N692" i="1"/>
  <c r="K693" i="1"/>
  <c r="L693" i="1"/>
  <c r="N693" i="1"/>
  <c r="K694" i="1"/>
  <c r="L694" i="1"/>
  <c r="N694" i="1"/>
  <c r="K695" i="1"/>
  <c r="L695" i="1"/>
  <c r="N695" i="1"/>
  <c r="K696" i="1"/>
  <c r="L696" i="1"/>
  <c r="N696" i="1"/>
  <c r="K697" i="1"/>
  <c r="L697" i="1"/>
  <c r="N697" i="1"/>
  <c r="K698" i="1"/>
  <c r="L698" i="1"/>
  <c r="N698" i="1"/>
  <c r="K699" i="1"/>
  <c r="L699" i="1"/>
  <c r="N699" i="1"/>
  <c r="K700" i="1"/>
  <c r="L700" i="1"/>
  <c r="N700" i="1"/>
  <c r="K701" i="1"/>
  <c r="L701" i="1"/>
  <c r="N701" i="1"/>
  <c r="K702" i="1"/>
  <c r="L702" i="1"/>
  <c r="N702" i="1"/>
  <c r="K703" i="1"/>
  <c r="L703" i="1"/>
  <c r="N703" i="1"/>
  <c r="K704" i="1"/>
  <c r="L704" i="1"/>
  <c r="N704" i="1"/>
  <c r="K705" i="1"/>
  <c r="L705" i="1"/>
  <c r="N705" i="1"/>
  <c r="K706" i="1"/>
  <c r="L706" i="1"/>
  <c r="N706" i="1"/>
  <c r="K707" i="1"/>
  <c r="L707" i="1"/>
  <c r="N707" i="1"/>
  <c r="K708" i="1"/>
  <c r="L708" i="1"/>
  <c r="N708" i="1"/>
  <c r="K709" i="1"/>
  <c r="L709" i="1"/>
  <c r="N709" i="1"/>
  <c r="K710" i="1"/>
  <c r="L710" i="1"/>
  <c r="N710" i="1"/>
  <c r="K711" i="1"/>
  <c r="L711" i="1"/>
  <c r="N711" i="1"/>
  <c r="K712" i="1"/>
  <c r="L712" i="1"/>
  <c r="N712" i="1"/>
  <c r="K713" i="1"/>
  <c r="L713" i="1"/>
  <c r="N713" i="1"/>
  <c r="K714" i="1"/>
  <c r="L714" i="1"/>
  <c r="N714" i="1"/>
  <c r="K715" i="1"/>
  <c r="L715" i="1"/>
  <c r="N715" i="1"/>
  <c r="K716" i="1"/>
  <c r="L716" i="1"/>
  <c r="N716" i="1"/>
  <c r="K717" i="1"/>
  <c r="L717" i="1"/>
  <c r="N717" i="1"/>
  <c r="K718" i="1"/>
  <c r="L718" i="1"/>
  <c r="N718" i="1"/>
  <c r="K719" i="1"/>
  <c r="L719" i="1"/>
  <c r="N719" i="1"/>
  <c r="K720" i="1"/>
  <c r="L720" i="1"/>
  <c r="N720" i="1"/>
  <c r="K721" i="1"/>
  <c r="L721" i="1"/>
  <c r="N721" i="1"/>
  <c r="K722" i="1"/>
  <c r="L722" i="1"/>
  <c r="N722" i="1"/>
  <c r="K723" i="1"/>
  <c r="L723" i="1"/>
  <c r="N723" i="1"/>
  <c r="K724" i="1"/>
  <c r="L724" i="1"/>
  <c r="N724" i="1"/>
  <c r="K725" i="1"/>
  <c r="L725" i="1"/>
  <c r="N725" i="1"/>
  <c r="K726" i="1"/>
  <c r="L726" i="1"/>
  <c r="N726" i="1"/>
  <c r="K727" i="1"/>
  <c r="L727" i="1"/>
  <c r="N727" i="1"/>
  <c r="K728" i="1"/>
  <c r="L728" i="1"/>
  <c r="N728" i="1"/>
  <c r="K729" i="1"/>
  <c r="L729" i="1"/>
  <c r="N729" i="1"/>
  <c r="K730" i="1"/>
  <c r="L730" i="1"/>
  <c r="N730" i="1"/>
  <c r="K731" i="1"/>
  <c r="L731" i="1"/>
  <c r="N731" i="1"/>
  <c r="K732" i="1"/>
  <c r="L732" i="1"/>
  <c r="N732" i="1"/>
  <c r="K733" i="1"/>
  <c r="L733" i="1"/>
  <c r="N733" i="1"/>
  <c r="K734" i="1"/>
  <c r="L734" i="1"/>
  <c r="N734" i="1"/>
  <c r="K735" i="1"/>
  <c r="L735" i="1"/>
  <c r="N735" i="1"/>
  <c r="K736" i="1"/>
  <c r="L736" i="1"/>
  <c r="N736" i="1"/>
  <c r="K737" i="1"/>
  <c r="L737" i="1"/>
  <c r="N737" i="1"/>
  <c r="K738" i="1"/>
  <c r="L738" i="1"/>
  <c r="N738" i="1"/>
  <c r="K739" i="1"/>
  <c r="L739" i="1"/>
  <c r="N739" i="1"/>
  <c r="K740" i="1"/>
  <c r="L740" i="1"/>
  <c r="N740" i="1"/>
  <c r="K741" i="1"/>
  <c r="L741" i="1"/>
  <c r="N741" i="1"/>
  <c r="K742" i="1"/>
  <c r="L742" i="1"/>
  <c r="N742" i="1"/>
  <c r="K743" i="1"/>
  <c r="L743" i="1"/>
  <c r="N743" i="1"/>
  <c r="K744" i="1"/>
  <c r="L744" i="1"/>
  <c r="N744" i="1"/>
  <c r="K745" i="1"/>
  <c r="L745" i="1"/>
  <c r="N745" i="1"/>
  <c r="K746" i="1"/>
  <c r="L746" i="1"/>
  <c r="N746" i="1"/>
  <c r="K747" i="1"/>
  <c r="L747" i="1"/>
  <c r="N747" i="1"/>
  <c r="K748" i="1"/>
  <c r="L748" i="1"/>
  <c r="N748" i="1"/>
  <c r="K749" i="1"/>
  <c r="L749" i="1"/>
  <c r="N749" i="1"/>
  <c r="K750" i="1"/>
  <c r="L750" i="1"/>
  <c r="N750" i="1"/>
  <c r="K751" i="1"/>
  <c r="L751" i="1"/>
  <c r="N751" i="1"/>
  <c r="K752" i="1"/>
  <c r="L752" i="1"/>
  <c r="N752" i="1"/>
  <c r="K753" i="1"/>
  <c r="L753" i="1"/>
  <c r="N753" i="1"/>
  <c r="K754" i="1"/>
  <c r="L754" i="1"/>
  <c r="N754" i="1"/>
  <c r="K755" i="1"/>
  <c r="L755" i="1"/>
  <c r="N755" i="1"/>
  <c r="K756" i="1"/>
  <c r="L756" i="1"/>
  <c r="N756" i="1"/>
  <c r="K757" i="1"/>
  <c r="L757" i="1"/>
  <c r="N757" i="1"/>
  <c r="K758" i="1"/>
  <c r="L758" i="1"/>
  <c r="N758" i="1"/>
  <c r="K759" i="1"/>
  <c r="L759" i="1"/>
  <c r="N759" i="1"/>
  <c r="K760" i="1"/>
  <c r="L760" i="1"/>
  <c r="N760" i="1"/>
  <c r="K761" i="1"/>
  <c r="L761" i="1"/>
  <c r="N761" i="1"/>
  <c r="K762" i="1"/>
  <c r="L762" i="1"/>
  <c r="N762" i="1"/>
  <c r="K763" i="1"/>
  <c r="L763" i="1"/>
  <c r="N763" i="1"/>
  <c r="K764" i="1"/>
  <c r="L764" i="1"/>
  <c r="N764" i="1"/>
  <c r="K765" i="1"/>
  <c r="L765" i="1"/>
  <c r="N765" i="1"/>
  <c r="K766" i="1"/>
  <c r="L766" i="1"/>
  <c r="N766" i="1"/>
  <c r="K767" i="1"/>
  <c r="L767" i="1"/>
  <c r="N767" i="1"/>
  <c r="K768" i="1"/>
  <c r="L768" i="1"/>
  <c r="N768" i="1"/>
  <c r="K769" i="1"/>
  <c r="L769" i="1"/>
  <c r="N769" i="1"/>
  <c r="K770" i="1"/>
  <c r="L770" i="1"/>
  <c r="N770" i="1"/>
  <c r="K771" i="1"/>
  <c r="L771" i="1"/>
  <c r="N771" i="1"/>
  <c r="K772" i="1"/>
  <c r="L772" i="1"/>
  <c r="N772" i="1"/>
  <c r="K773" i="1"/>
  <c r="L773" i="1"/>
  <c r="N773" i="1"/>
  <c r="K774" i="1"/>
  <c r="L774" i="1"/>
  <c r="N774" i="1"/>
  <c r="K775" i="1"/>
  <c r="L775" i="1"/>
  <c r="N775" i="1"/>
  <c r="K776" i="1"/>
  <c r="L776" i="1"/>
  <c r="N776" i="1"/>
  <c r="K777" i="1"/>
  <c r="L777" i="1"/>
  <c r="N777" i="1"/>
  <c r="K778" i="1"/>
  <c r="L778" i="1"/>
  <c r="N778" i="1"/>
  <c r="K779" i="1"/>
  <c r="L779" i="1"/>
  <c r="N779" i="1"/>
  <c r="K780" i="1"/>
  <c r="L780" i="1"/>
  <c r="N780" i="1"/>
  <c r="K781" i="1"/>
  <c r="L781" i="1"/>
  <c r="N781" i="1"/>
  <c r="K782" i="1"/>
  <c r="L782" i="1"/>
  <c r="N782" i="1"/>
  <c r="K783" i="1"/>
  <c r="L783" i="1"/>
  <c r="N783" i="1"/>
  <c r="K784" i="1"/>
  <c r="L784" i="1"/>
  <c r="N784" i="1"/>
  <c r="K785" i="1"/>
  <c r="L785" i="1"/>
  <c r="N785" i="1"/>
  <c r="K786" i="1"/>
  <c r="L786" i="1"/>
  <c r="N786" i="1"/>
  <c r="K787" i="1"/>
  <c r="L787" i="1"/>
  <c r="N787" i="1"/>
  <c r="K788" i="1"/>
  <c r="L788" i="1"/>
  <c r="N788" i="1"/>
  <c r="K789" i="1"/>
  <c r="L789" i="1"/>
  <c r="N789" i="1"/>
  <c r="K790" i="1"/>
  <c r="L790" i="1"/>
  <c r="N790" i="1"/>
  <c r="K791" i="1"/>
  <c r="L791" i="1"/>
  <c r="N791" i="1"/>
  <c r="K792" i="1"/>
  <c r="L792" i="1"/>
  <c r="N792" i="1"/>
  <c r="K793" i="1"/>
  <c r="L793" i="1"/>
  <c r="N793" i="1"/>
  <c r="K794" i="1"/>
  <c r="L794" i="1"/>
  <c r="N794" i="1"/>
  <c r="K795" i="1"/>
  <c r="L795" i="1"/>
  <c r="N795" i="1"/>
  <c r="K796" i="1"/>
  <c r="L796" i="1"/>
  <c r="N796" i="1"/>
  <c r="K797" i="1"/>
  <c r="L797" i="1"/>
  <c r="N797" i="1"/>
  <c r="K798" i="1"/>
  <c r="L798" i="1"/>
  <c r="N798" i="1"/>
  <c r="K799" i="1"/>
  <c r="L799" i="1"/>
  <c r="N799" i="1"/>
  <c r="K800" i="1"/>
  <c r="L800" i="1"/>
  <c r="N800" i="1"/>
  <c r="K801" i="1"/>
  <c r="L801" i="1"/>
  <c r="N801" i="1"/>
  <c r="K802" i="1"/>
  <c r="L802" i="1"/>
  <c r="N802" i="1"/>
  <c r="K803" i="1"/>
  <c r="L803" i="1"/>
  <c r="N803" i="1"/>
  <c r="K804" i="1"/>
  <c r="L804" i="1"/>
  <c r="N804" i="1"/>
  <c r="K805" i="1"/>
  <c r="L805" i="1"/>
  <c r="N805" i="1"/>
  <c r="K806" i="1"/>
  <c r="L806" i="1"/>
  <c r="N806" i="1"/>
  <c r="K807" i="1"/>
  <c r="L807" i="1"/>
  <c r="N807" i="1"/>
  <c r="K808" i="1"/>
  <c r="L808" i="1"/>
  <c r="N808" i="1"/>
  <c r="K809" i="1"/>
  <c r="L809" i="1"/>
  <c r="N809" i="1"/>
  <c r="K810" i="1"/>
  <c r="L810" i="1"/>
  <c r="N810" i="1"/>
  <c r="K811" i="1"/>
  <c r="L811" i="1"/>
  <c r="N811" i="1"/>
  <c r="K812" i="1"/>
  <c r="L812" i="1"/>
  <c r="N812" i="1"/>
  <c r="K813" i="1"/>
  <c r="L813" i="1"/>
  <c r="N813" i="1"/>
  <c r="K814" i="1"/>
  <c r="L814" i="1"/>
  <c r="N814" i="1"/>
  <c r="K815" i="1"/>
  <c r="L815" i="1"/>
  <c r="N815" i="1"/>
  <c r="K816" i="1"/>
  <c r="L816" i="1"/>
  <c r="N816" i="1"/>
  <c r="K817" i="1"/>
  <c r="L817" i="1"/>
  <c r="N817" i="1"/>
  <c r="K818" i="1"/>
  <c r="L818" i="1"/>
  <c r="N818" i="1"/>
  <c r="K819" i="1"/>
  <c r="L819" i="1"/>
  <c r="N819" i="1"/>
  <c r="K820" i="1"/>
  <c r="L820" i="1"/>
  <c r="N820" i="1"/>
  <c r="K821" i="1"/>
  <c r="L821" i="1"/>
  <c r="N821" i="1"/>
  <c r="K822" i="1"/>
  <c r="L822" i="1"/>
  <c r="N822" i="1"/>
  <c r="K823" i="1"/>
  <c r="L823" i="1"/>
  <c r="N823" i="1"/>
  <c r="K824" i="1"/>
  <c r="L824" i="1"/>
  <c r="N824" i="1"/>
  <c r="K825" i="1"/>
  <c r="L825" i="1"/>
  <c r="N825" i="1"/>
  <c r="K826" i="1"/>
  <c r="L826" i="1"/>
  <c r="N826" i="1"/>
  <c r="K827" i="1"/>
  <c r="L827" i="1"/>
  <c r="N827" i="1"/>
  <c r="K828" i="1"/>
  <c r="L828" i="1"/>
  <c r="N828" i="1"/>
  <c r="K829" i="1"/>
  <c r="L829" i="1"/>
  <c r="N829" i="1"/>
  <c r="K830" i="1"/>
  <c r="L830" i="1"/>
  <c r="N830" i="1"/>
  <c r="K831" i="1"/>
  <c r="L831" i="1"/>
  <c r="N831" i="1"/>
  <c r="K832" i="1"/>
  <c r="L832" i="1"/>
  <c r="N832" i="1"/>
  <c r="K833" i="1"/>
  <c r="L833" i="1"/>
  <c r="N833" i="1"/>
  <c r="K834" i="1"/>
  <c r="L834" i="1"/>
  <c r="N834" i="1"/>
  <c r="K835" i="1"/>
  <c r="L835" i="1"/>
  <c r="N835" i="1"/>
  <c r="K836" i="1"/>
  <c r="L836" i="1"/>
  <c r="N836" i="1"/>
  <c r="K837" i="1"/>
  <c r="L837" i="1"/>
  <c r="N837" i="1"/>
  <c r="K838" i="1"/>
  <c r="L838" i="1"/>
  <c r="N838" i="1"/>
  <c r="K839" i="1"/>
  <c r="L839" i="1"/>
  <c r="N839" i="1"/>
  <c r="K840" i="1"/>
  <c r="L840" i="1"/>
  <c r="N840" i="1"/>
  <c r="K841" i="1"/>
  <c r="L841" i="1"/>
  <c r="N841" i="1"/>
  <c r="K842" i="1"/>
  <c r="L842" i="1"/>
  <c r="N842" i="1"/>
  <c r="K843" i="1"/>
  <c r="L843" i="1"/>
  <c r="N843" i="1"/>
  <c r="K844" i="1"/>
  <c r="L844" i="1"/>
  <c r="N844" i="1"/>
  <c r="K845" i="1"/>
  <c r="L845" i="1"/>
  <c r="N845" i="1"/>
  <c r="K846" i="1"/>
  <c r="L846" i="1"/>
  <c r="N846" i="1"/>
  <c r="K847" i="1"/>
  <c r="L847" i="1"/>
  <c r="N847" i="1"/>
  <c r="K848" i="1"/>
  <c r="L848" i="1"/>
  <c r="N848" i="1"/>
  <c r="K849" i="1"/>
  <c r="L849" i="1"/>
  <c r="N849" i="1"/>
  <c r="K850" i="1"/>
  <c r="L850" i="1"/>
  <c r="N850" i="1"/>
  <c r="K851" i="1"/>
  <c r="L851" i="1"/>
  <c r="N851" i="1"/>
  <c r="K852" i="1"/>
  <c r="L852" i="1"/>
  <c r="N852" i="1"/>
  <c r="K853" i="1"/>
  <c r="L853" i="1"/>
  <c r="N853" i="1"/>
  <c r="K854" i="1"/>
  <c r="L854" i="1"/>
  <c r="N854" i="1"/>
  <c r="K855" i="1"/>
  <c r="L855" i="1"/>
  <c r="N855" i="1"/>
  <c r="K856" i="1"/>
  <c r="L856" i="1"/>
  <c r="N856" i="1"/>
  <c r="K857" i="1"/>
  <c r="L857" i="1"/>
  <c r="N857" i="1"/>
  <c r="K858" i="1"/>
  <c r="L858" i="1"/>
  <c r="N858" i="1"/>
  <c r="K859" i="1"/>
  <c r="L859" i="1"/>
  <c r="N859" i="1"/>
  <c r="K860" i="1"/>
  <c r="L860" i="1"/>
  <c r="N860" i="1"/>
  <c r="K861" i="1"/>
  <c r="L861" i="1"/>
  <c r="N861" i="1"/>
  <c r="K862" i="1"/>
  <c r="L862" i="1"/>
  <c r="N862" i="1"/>
  <c r="K863" i="1"/>
  <c r="L863" i="1"/>
  <c r="N863" i="1"/>
  <c r="K864" i="1"/>
  <c r="L864" i="1"/>
  <c r="N864" i="1"/>
  <c r="K865" i="1"/>
  <c r="L865" i="1"/>
  <c r="N865" i="1"/>
  <c r="K866" i="1"/>
  <c r="L866" i="1"/>
  <c r="N866" i="1"/>
  <c r="K867" i="1"/>
  <c r="L867" i="1"/>
  <c r="N867" i="1"/>
  <c r="K868" i="1"/>
  <c r="L868" i="1"/>
  <c r="N868" i="1"/>
  <c r="K869" i="1"/>
  <c r="L869" i="1"/>
  <c r="N869" i="1"/>
  <c r="K870" i="1"/>
  <c r="L870" i="1"/>
  <c r="N870" i="1"/>
  <c r="K871" i="1"/>
  <c r="L871" i="1"/>
  <c r="N871" i="1"/>
  <c r="K872" i="1"/>
  <c r="L872" i="1"/>
  <c r="N872" i="1"/>
  <c r="K873" i="1"/>
  <c r="L873" i="1"/>
  <c r="N873" i="1"/>
  <c r="K874" i="1"/>
  <c r="L874" i="1"/>
  <c r="N874" i="1"/>
  <c r="K875" i="1"/>
  <c r="L875" i="1"/>
  <c r="N875" i="1"/>
  <c r="K876" i="1"/>
  <c r="L876" i="1"/>
  <c r="N876" i="1"/>
  <c r="K877" i="1"/>
  <c r="L877" i="1"/>
  <c r="N877" i="1"/>
  <c r="K878" i="1"/>
  <c r="L878" i="1"/>
  <c r="N878" i="1"/>
  <c r="K879" i="1"/>
  <c r="L879" i="1"/>
  <c r="N879" i="1"/>
  <c r="K880" i="1"/>
  <c r="L880" i="1"/>
  <c r="N880" i="1"/>
  <c r="K881" i="1"/>
  <c r="L881" i="1"/>
  <c r="N881" i="1"/>
  <c r="K882" i="1"/>
  <c r="L882" i="1"/>
  <c r="N882" i="1"/>
  <c r="K883" i="1"/>
  <c r="L883" i="1"/>
  <c r="N883" i="1"/>
  <c r="K884" i="1"/>
  <c r="L884" i="1"/>
  <c r="N884" i="1"/>
  <c r="K885" i="1"/>
  <c r="L885" i="1"/>
  <c r="N885" i="1"/>
  <c r="K886" i="1"/>
  <c r="L886" i="1"/>
  <c r="N886" i="1"/>
  <c r="K887" i="1"/>
  <c r="L887" i="1"/>
  <c r="N887" i="1"/>
  <c r="K888" i="1"/>
  <c r="L888" i="1"/>
  <c r="N888" i="1"/>
  <c r="K889" i="1"/>
  <c r="L889" i="1"/>
  <c r="N889" i="1"/>
  <c r="K890" i="1"/>
  <c r="L890" i="1"/>
  <c r="N890" i="1"/>
  <c r="K891" i="1"/>
  <c r="L891" i="1"/>
  <c r="N891" i="1"/>
  <c r="K892" i="1"/>
  <c r="L892" i="1"/>
  <c r="N892" i="1"/>
  <c r="K893" i="1"/>
  <c r="L893" i="1"/>
  <c r="N893" i="1"/>
  <c r="K894" i="1"/>
  <c r="L894" i="1"/>
  <c r="N894" i="1"/>
  <c r="K895" i="1"/>
  <c r="L895" i="1"/>
  <c r="N895" i="1"/>
  <c r="K896" i="1"/>
  <c r="L896" i="1"/>
  <c r="N896" i="1"/>
  <c r="K897" i="1"/>
  <c r="L897" i="1"/>
  <c r="N897" i="1"/>
  <c r="K898" i="1"/>
  <c r="L898" i="1"/>
  <c r="N898" i="1"/>
  <c r="K899" i="1"/>
  <c r="L899" i="1"/>
  <c r="N899" i="1"/>
  <c r="K900" i="1"/>
  <c r="L900" i="1"/>
  <c r="N900" i="1"/>
  <c r="K901" i="1"/>
  <c r="L901" i="1"/>
  <c r="N901" i="1"/>
  <c r="K902" i="1"/>
  <c r="L902" i="1"/>
  <c r="N902" i="1"/>
  <c r="K903" i="1"/>
  <c r="L903" i="1"/>
  <c r="N903" i="1"/>
  <c r="K904" i="1"/>
  <c r="L904" i="1"/>
  <c r="N904" i="1"/>
  <c r="K905" i="1"/>
  <c r="L905" i="1"/>
  <c r="N905" i="1"/>
  <c r="K906" i="1"/>
  <c r="L906" i="1"/>
  <c r="N906" i="1"/>
  <c r="K907" i="1"/>
  <c r="L907" i="1"/>
  <c r="N907" i="1"/>
  <c r="K908" i="1"/>
  <c r="L908" i="1"/>
  <c r="N908" i="1"/>
  <c r="K909" i="1"/>
  <c r="L909" i="1"/>
  <c r="N909" i="1"/>
  <c r="K910" i="1"/>
  <c r="L910" i="1"/>
  <c r="N910" i="1"/>
  <c r="K911" i="1"/>
  <c r="L911" i="1"/>
  <c r="N911" i="1"/>
  <c r="K912" i="1"/>
  <c r="L912" i="1"/>
  <c r="N912" i="1"/>
  <c r="K913" i="1"/>
  <c r="L913" i="1"/>
  <c r="N913" i="1"/>
  <c r="K914" i="1"/>
  <c r="L914" i="1"/>
  <c r="N914" i="1"/>
  <c r="K915" i="1"/>
  <c r="L915" i="1"/>
  <c r="N915" i="1"/>
  <c r="K916" i="1"/>
  <c r="L916" i="1"/>
  <c r="N916" i="1"/>
  <c r="K917" i="1"/>
  <c r="L917" i="1"/>
  <c r="N917" i="1"/>
  <c r="K918" i="1"/>
  <c r="L918" i="1"/>
  <c r="N918" i="1"/>
  <c r="K919" i="1"/>
  <c r="L919" i="1"/>
  <c r="N919" i="1"/>
  <c r="K920" i="1"/>
  <c r="L920" i="1"/>
  <c r="N920" i="1"/>
  <c r="K921" i="1"/>
  <c r="L921" i="1"/>
  <c r="N921" i="1"/>
  <c r="K922" i="1"/>
  <c r="L922" i="1"/>
  <c r="N922" i="1"/>
  <c r="K923" i="1"/>
  <c r="L923" i="1"/>
  <c r="N923" i="1"/>
  <c r="K924" i="1"/>
  <c r="L924" i="1"/>
  <c r="N924" i="1"/>
  <c r="K925" i="1"/>
  <c r="L925" i="1"/>
  <c r="N925" i="1"/>
  <c r="K926" i="1"/>
  <c r="L926" i="1"/>
  <c r="N926" i="1"/>
  <c r="K927" i="1"/>
  <c r="L927" i="1"/>
  <c r="N927" i="1"/>
  <c r="K928" i="1"/>
  <c r="L928" i="1"/>
  <c r="N928" i="1"/>
  <c r="K929" i="1"/>
  <c r="L929" i="1"/>
  <c r="N929" i="1"/>
  <c r="K930" i="1"/>
  <c r="L930" i="1"/>
  <c r="N930" i="1"/>
  <c r="K931" i="1"/>
  <c r="L931" i="1"/>
  <c r="N931" i="1"/>
  <c r="K932" i="1"/>
  <c r="L932" i="1"/>
  <c r="N932" i="1"/>
  <c r="K933" i="1"/>
  <c r="L933" i="1"/>
  <c r="N933" i="1"/>
  <c r="K934" i="1"/>
  <c r="L934" i="1"/>
  <c r="N934" i="1"/>
  <c r="K935" i="1"/>
  <c r="L935" i="1"/>
  <c r="N935" i="1"/>
  <c r="K936" i="1"/>
  <c r="L936" i="1"/>
  <c r="N936" i="1"/>
  <c r="K937" i="1"/>
  <c r="L937" i="1"/>
  <c r="N937" i="1"/>
  <c r="K938" i="1"/>
  <c r="L938" i="1"/>
  <c r="N938" i="1"/>
  <c r="K939" i="1"/>
  <c r="L939" i="1"/>
  <c r="N939" i="1"/>
  <c r="K940" i="1"/>
  <c r="L940" i="1"/>
  <c r="N940" i="1"/>
  <c r="K941" i="1"/>
  <c r="L941" i="1"/>
  <c r="N941" i="1"/>
  <c r="K942" i="1"/>
  <c r="L942" i="1"/>
  <c r="N942" i="1"/>
  <c r="K943" i="1"/>
  <c r="L943" i="1"/>
  <c r="N943" i="1"/>
  <c r="K944" i="1"/>
  <c r="L944" i="1"/>
  <c r="N944" i="1"/>
  <c r="K945" i="1"/>
  <c r="L945" i="1"/>
  <c r="N945" i="1"/>
  <c r="K946" i="1"/>
  <c r="L946" i="1"/>
  <c r="N946" i="1"/>
  <c r="K947" i="1"/>
  <c r="L947" i="1"/>
  <c r="N947" i="1"/>
  <c r="K948" i="1"/>
  <c r="L948" i="1"/>
  <c r="N948" i="1"/>
  <c r="K949" i="1"/>
  <c r="L949" i="1"/>
  <c r="N949" i="1"/>
  <c r="K950" i="1"/>
  <c r="L950" i="1"/>
  <c r="N950" i="1"/>
  <c r="K951" i="1"/>
  <c r="L951" i="1"/>
  <c r="N951" i="1"/>
  <c r="K952" i="1"/>
  <c r="L952" i="1"/>
  <c r="N952" i="1"/>
  <c r="K953" i="1"/>
  <c r="L953" i="1"/>
  <c r="N953" i="1"/>
  <c r="K954" i="1"/>
  <c r="L954" i="1"/>
  <c r="N954" i="1"/>
  <c r="K955" i="1"/>
  <c r="L955" i="1"/>
  <c r="N955" i="1"/>
  <c r="K956" i="1"/>
  <c r="L956" i="1"/>
  <c r="N956" i="1"/>
  <c r="K957" i="1"/>
  <c r="L957" i="1"/>
  <c r="N957" i="1"/>
  <c r="K958" i="1"/>
  <c r="L958" i="1"/>
  <c r="N958" i="1"/>
  <c r="K959" i="1"/>
  <c r="L959" i="1"/>
  <c r="N959" i="1"/>
  <c r="K960" i="1"/>
  <c r="L960" i="1"/>
  <c r="N960" i="1"/>
  <c r="K961" i="1"/>
  <c r="L961" i="1"/>
  <c r="N961" i="1"/>
  <c r="K962" i="1"/>
  <c r="L962" i="1"/>
  <c r="N962" i="1"/>
  <c r="K963" i="1"/>
  <c r="L963" i="1"/>
  <c r="N963" i="1"/>
  <c r="K964" i="1"/>
  <c r="L964" i="1"/>
  <c r="N964" i="1"/>
  <c r="K965" i="1"/>
  <c r="L965" i="1"/>
  <c r="N965" i="1"/>
  <c r="K966" i="1"/>
  <c r="L966" i="1"/>
  <c r="N966" i="1"/>
  <c r="K967" i="1"/>
  <c r="L967" i="1"/>
  <c r="N967" i="1"/>
  <c r="K968" i="1"/>
  <c r="L968" i="1"/>
  <c r="N968" i="1"/>
  <c r="K969" i="1"/>
  <c r="L969" i="1"/>
  <c r="N969" i="1"/>
  <c r="K970" i="1"/>
  <c r="L970" i="1"/>
  <c r="N970" i="1"/>
  <c r="K971" i="1"/>
  <c r="L971" i="1"/>
  <c r="N971" i="1"/>
  <c r="K972" i="1"/>
  <c r="L972" i="1"/>
  <c r="N972" i="1"/>
  <c r="K973" i="1"/>
  <c r="L973" i="1"/>
  <c r="N973" i="1"/>
  <c r="K974" i="1"/>
  <c r="L974" i="1"/>
  <c r="N974" i="1"/>
  <c r="K975" i="1"/>
  <c r="L975" i="1"/>
  <c r="N975" i="1"/>
  <c r="K976" i="1"/>
  <c r="L976" i="1"/>
  <c r="N976" i="1"/>
  <c r="K977" i="1"/>
  <c r="L977" i="1"/>
  <c r="N977" i="1"/>
  <c r="K978" i="1"/>
  <c r="L978" i="1"/>
  <c r="N978" i="1"/>
  <c r="K979" i="1"/>
  <c r="L979" i="1"/>
  <c r="N979" i="1"/>
  <c r="K980" i="1"/>
  <c r="L980" i="1"/>
  <c r="N980" i="1"/>
  <c r="K981" i="1"/>
  <c r="L981" i="1"/>
  <c r="N981" i="1"/>
  <c r="K982" i="1"/>
  <c r="L982" i="1"/>
  <c r="N982" i="1"/>
  <c r="K983" i="1"/>
  <c r="L983" i="1"/>
  <c r="N983" i="1"/>
  <c r="K984" i="1"/>
  <c r="L984" i="1"/>
  <c r="N984" i="1"/>
  <c r="K985" i="1"/>
  <c r="L985" i="1"/>
  <c r="N985" i="1"/>
  <c r="K986" i="1"/>
  <c r="L986" i="1"/>
  <c r="N986" i="1"/>
  <c r="K987" i="1"/>
  <c r="L987" i="1"/>
  <c r="N987" i="1"/>
  <c r="K988" i="1"/>
  <c r="L988" i="1"/>
  <c r="N988" i="1"/>
  <c r="K989" i="1"/>
  <c r="L989" i="1"/>
  <c r="N989" i="1"/>
  <c r="K990" i="1"/>
  <c r="L990" i="1"/>
  <c r="N990" i="1"/>
  <c r="K991" i="1"/>
  <c r="L991" i="1"/>
  <c r="N991" i="1"/>
  <c r="K992" i="1"/>
  <c r="L992" i="1"/>
  <c r="N992" i="1"/>
  <c r="K993" i="1"/>
  <c r="L993" i="1"/>
  <c r="N993" i="1"/>
  <c r="K994" i="1"/>
  <c r="L994" i="1"/>
  <c r="N994" i="1"/>
  <c r="K995" i="1"/>
  <c r="L995" i="1"/>
  <c r="N995" i="1"/>
  <c r="K996" i="1"/>
  <c r="L996" i="1"/>
  <c r="N996" i="1"/>
  <c r="K997" i="1"/>
  <c r="L997" i="1"/>
  <c r="N997" i="1"/>
  <c r="K998" i="1"/>
  <c r="L998" i="1"/>
  <c r="N998" i="1"/>
  <c r="K999" i="1"/>
  <c r="L999" i="1"/>
  <c r="N999" i="1"/>
  <c r="K1000" i="1"/>
  <c r="L1000" i="1"/>
  <c r="N1000" i="1"/>
  <c r="K1001" i="1"/>
  <c r="L1001" i="1"/>
  <c r="N1001" i="1"/>
  <c r="I8" i="1"/>
  <c r="O8" i="1" s="1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20" i="17"/>
  <c r="J17" i="3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541" i="1"/>
  <c r="I541" i="1"/>
  <c r="H542" i="1"/>
  <c r="I542" i="1"/>
  <c r="H543" i="1"/>
  <c r="I543" i="1"/>
  <c r="H544" i="1"/>
  <c r="I544" i="1"/>
  <c r="H545" i="1"/>
  <c r="I545" i="1"/>
  <c r="H546" i="1"/>
  <c r="I546" i="1"/>
  <c r="H547" i="1"/>
  <c r="I547" i="1"/>
  <c r="H548" i="1"/>
  <c r="I548" i="1"/>
  <c r="H549" i="1"/>
  <c r="I549" i="1"/>
  <c r="H550" i="1"/>
  <c r="I550" i="1"/>
  <c r="H551" i="1"/>
  <c r="I551" i="1"/>
  <c r="H552" i="1"/>
  <c r="I552" i="1"/>
  <c r="H553" i="1"/>
  <c r="I553" i="1"/>
  <c r="H554" i="1"/>
  <c r="I554" i="1"/>
  <c r="H555" i="1"/>
  <c r="I555" i="1"/>
  <c r="H556" i="1"/>
  <c r="I556" i="1"/>
  <c r="H557" i="1"/>
  <c r="I557" i="1"/>
  <c r="H558" i="1"/>
  <c r="I558" i="1"/>
  <c r="H559" i="1"/>
  <c r="I559" i="1"/>
  <c r="H560" i="1"/>
  <c r="I560" i="1"/>
  <c r="H561" i="1"/>
  <c r="I561" i="1"/>
  <c r="H562" i="1"/>
  <c r="I562" i="1"/>
  <c r="H563" i="1"/>
  <c r="I563" i="1"/>
  <c r="H564" i="1"/>
  <c r="I564" i="1"/>
  <c r="H565" i="1"/>
  <c r="I565" i="1"/>
  <c r="H566" i="1"/>
  <c r="I566" i="1"/>
  <c r="H567" i="1"/>
  <c r="I567" i="1"/>
  <c r="H568" i="1"/>
  <c r="I568" i="1"/>
  <c r="H569" i="1"/>
  <c r="I569" i="1"/>
  <c r="H570" i="1"/>
  <c r="I570" i="1"/>
  <c r="H571" i="1"/>
  <c r="I571" i="1"/>
  <c r="H572" i="1"/>
  <c r="I572" i="1"/>
  <c r="H573" i="1"/>
  <c r="I573" i="1"/>
  <c r="H574" i="1"/>
  <c r="I574" i="1"/>
  <c r="H575" i="1"/>
  <c r="I575" i="1"/>
  <c r="H576" i="1"/>
  <c r="I576" i="1"/>
  <c r="H577" i="1"/>
  <c r="I577" i="1"/>
  <c r="H578" i="1"/>
  <c r="I578" i="1"/>
  <c r="H579" i="1"/>
  <c r="I579" i="1"/>
  <c r="H580" i="1"/>
  <c r="I580" i="1"/>
  <c r="H581" i="1"/>
  <c r="I581" i="1"/>
  <c r="H582" i="1"/>
  <c r="I582" i="1"/>
  <c r="H583" i="1"/>
  <c r="I583" i="1"/>
  <c r="H584" i="1"/>
  <c r="I584" i="1"/>
  <c r="H585" i="1"/>
  <c r="I585" i="1"/>
  <c r="H586" i="1"/>
  <c r="I586" i="1"/>
  <c r="H587" i="1"/>
  <c r="I587" i="1"/>
  <c r="H588" i="1"/>
  <c r="I588" i="1"/>
  <c r="H589" i="1"/>
  <c r="I589" i="1"/>
  <c r="H590" i="1"/>
  <c r="I590" i="1"/>
  <c r="H591" i="1"/>
  <c r="I591" i="1"/>
  <c r="H592" i="1"/>
  <c r="I592" i="1"/>
  <c r="H593" i="1"/>
  <c r="I593" i="1"/>
  <c r="H594" i="1"/>
  <c r="I594" i="1"/>
  <c r="H595" i="1"/>
  <c r="I595" i="1"/>
  <c r="H596" i="1"/>
  <c r="I596" i="1"/>
  <c r="H597" i="1"/>
  <c r="I597" i="1"/>
  <c r="H598" i="1"/>
  <c r="I598" i="1"/>
  <c r="H599" i="1"/>
  <c r="I599" i="1"/>
  <c r="H600" i="1"/>
  <c r="I600" i="1"/>
  <c r="H601" i="1"/>
  <c r="I601" i="1"/>
  <c r="H602" i="1"/>
  <c r="I602" i="1"/>
  <c r="H603" i="1"/>
  <c r="I603" i="1"/>
  <c r="H604" i="1"/>
  <c r="I604" i="1"/>
  <c r="H605" i="1"/>
  <c r="I605" i="1"/>
  <c r="H606" i="1"/>
  <c r="I606" i="1"/>
  <c r="H607" i="1"/>
  <c r="I607" i="1"/>
  <c r="H608" i="1"/>
  <c r="I608" i="1"/>
  <c r="H609" i="1"/>
  <c r="I609" i="1"/>
  <c r="H610" i="1"/>
  <c r="I610" i="1"/>
  <c r="H611" i="1"/>
  <c r="I611" i="1"/>
  <c r="H612" i="1"/>
  <c r="I612" i="1"/>
  <c r="H613" i="1"/>
  <c r="I613" i="1"/>
  <c r="H614" i="1"/>
  <c r="I614" i="1"/>
  <c r="H615" i="1"/>
  <c r="I615" i="1"/>
  <c r="H616" i="1"/>
  <c r="I616" i="1"/>
  <c r="H617" i="1"/>
  <c r="I617" i="1"/>
  <c r="H618" i="1"/>
  <c r="I618" i="1"/>
  <c r="H619" i="1"/>
  <c r="I619" i="1"/>
  <c r="H620" i="1"/>
  <c r="I620" i="1"/>
  <c r="H621" i="1"/>
  <c r="I621" i="1"/>
  <c r="H622" i="1"/>
  <c r="I622" i="1"/>
  <c r="H623" i="1"/>
  <c r="I623" i="1"/>
  <c r="H624" i="1"/>
  <c r="I624" i="1"/>
  <c r="H625" i="1"/>
  <c r="I625" i="1"/>
  <c r="H626" i="1"/>
  <c r="I626" i="1"/>
  <c r="H627" i="1"/>
  <c r="I627" i="1"/>
  <c r="H628" i="1"/>
  <c r="I628" i="1"/>
  <c r="H629" i="1"/>
  <c r="I629" i="1"/>
  <c r="H630" i="1"/>
  <c r="I630" i="1"/>
  <c r="H631" i="1"/>
  <c r="I631" i="1"/>
  <c r="H632" i="1"/>
  <c r="I632" i="1"/>
  <c r="H633" i="1"/>
  <c r="I633" i="1"/>
  <c r="H634" i="1"/>
  <c r="I634" i="1"/>
  <c r="H635" i="1"/>
  <c r="I635" i="1"/>
  <c r="H636" i="1"/>
  <c r="I636" i="1"/>
  <c r="H637" i="1"/>
  <c r="I637" i="1"/>
  <c r="H638" i="1"/>
  <c r="I638" i="1"/>
  <c r="H639" i="1"/>
  <c r="I639" i="1"/>
  <c r="H640" i="1"/>
  <c r="I640" i="1"/>
  <c r="H641" i="1"/>
  <c r="I641" i="1"/>
  <c r="H642" i="1"/>
  <c r="I642" i="1"/>
  <c r="H643" i="1"/>
  <c r="I643" i="1"/>
  <c r="H644" i="1"/>
  <c r="I644" i="1"/>
  <c r="H645" i="1"/>
  <c r="I645" i="1"/>
  <c r="H646" i="1"/>
  <c r="I646" i="1"/>
  <c r="H647" i="1"/>
  <c r="I647" i="1"/>
  <c r="H648" i="1"/>
  <c r="I648" i="1"/>
  <c r="H649" i="1"/>
  <c r="I649" i="1"/>
  <c r="H650" i="1"/>
  <c r="I650" i="1"/>
  <c r="H651" i="1"/>
  <c r="I651" i="1"/>
  <c r="H652" i="1"/>
  <c r="I652" i="1"/>
  <c r="H653" i="1"/>
  <c r="I653" i="1"/>
  <c r="H654" i="1"/>
  <c r="I654" i="1"/>
  <c r="H655" i="1"/>
  <c r="I655" i="1"/>
  <c r="H656" i="1"/>
  <c r="I656" i="1"/>
  <c r="H657" i="1"/>
  <c r="I657" i="1"/>
  <c r="H658" i="1"/>
  <c r="I658" i="1"/>
  <c r="H659" i="1"/>
  <c r="I659" i="1"/>
  <c r="H660" i="1"/>
  <c r="I660" i="1"/>
  <c r="H661" i="1"/>
  <c r="I661" i="1"/>
  <c r="H662" i="1"/>
  <c r="I662" i="1"/>
  <c r="H663" i="1"/>
  <c r="I663" i="1"/>
  <c r="H664" i="1"/>
  <c r="I664" i="1"/>
  <c r="H665" i="1"/>
  <c r="I665" i="1"/>
  <c r="H666" i="1"/>
  <c r="I666" i="1"/>
  <c r="H667" i="1"/>
  <c r="I667" i="1"/>
  <c r="H668" i="1"/>
  <c r="I668" i="1"/>
  <c r="H669" i="1"/>
  <c r="I669" i="1"/>
  <c r="H670" i="1"/>
  <c r="I670" i="1"/>
  <c r="H671" i="1"/>
  <c r="I671" i="1"/>
  <c r="H672" i="1"/>
  <c r="I672" i="1"/>
  <c r="H673" i="1"/>
  <c r="I673" i="1"/>
  <c r="H674" i="1"/>
  <c r="I674" i="1"/>
  <c r="H675" i="1"/>
  <c r="I675" i="1"/>
  <c r="H676" i="1"/>
  <c r="I676" i="1"/>
  <c r="H677" i="1"/>
  <c r="I677" i="1"/>
  <c r="H678" i="1"/>
  <c r="I678" i="1"/>
  <c r="H679" i="1"/>
  <c r="I679" i="1"/>
  <c r="H680" i="1"/>
  <c r="I680" i="1"/>
  <c r="H681" i="1"/>
  <c r="I681" i="1"/>
  <c r="H682" i="1"/>
  <c r="I682" i="1"/>
  <c r="H683" i="1"/>
  <c r="I683" i="1"/>
  <c r="H684" i="1"/>
  <c r="I684" i="1"/>
  <c r="H685" i="1"/>
  <c r="I685" i="1"/>
  <c r="H686" i="1"/>
  <c r="I686" i="1"/>
  <c r="H687" i="1"/>
  <c r="I687" i="1"/>
  <c r="H688" i="1"/>
  <c r="I688" i="1"/>
  <c r="H689" i="1"/>
  <c r="I689" i="1"/>
  <c r="H690" i="1"/>
  <c r="I690" i="1"/>
  <c r="H691" i="1"/>
  <c r="I691" i="1"/>
  <c r="H692" i="1"/>
  <c r="I692" i="1"/>
  <c r="H693" i="1"/>
  <c r="I693" i="1"/>
  <c r="H694" i="1"/>
  <c r="I694" i="1"/>
  <c r="H695" i="1"/>
  <c r="I695" i="1"/>
  <c r="H696" i="1"/>
  <c r="I696" i="1"/>
  <c r="H697" i="1"/>
  <c r="I697" i="1"/>
  <c r="H698" i="1"/>
  <c r="I698" i="1"/>
  <c r="H699" i="1"/>
  <c r="I699" i="1"/>
  <c r="H700" i="1"/>
  <c r="I700" i="1"/>
  <c r="H701" i="1"/>
  <c r="I701" i="1"/>
  <c r="H702" i="1"/>
  <c r="I702" i="1"/>
  <c r="H703" i="1"/>
  <c r="I703" i="1"/>
  <c r="H704" i="1"/>
  <c r="I704" i="1"/>
  <c r="H705" i="1"/>
  <c r="I705" i="1"/>
  <c r="H706" i="1"/>
  <c r="I706" i="1"/>
  <c r="H707" i="1"/>
  <c r="I707" i="1"/>
  <c r="H708" i="1"/>
  <c r="I708" i="1"/>
  <c r="H709" i="1"/>
  <c r="I709" i="1"/>
  <c r="H710" i="1"/>
  <c r="I710" i="1"/>
  <c r="H711" i="1"/>
  <c r="I711" i="1"/>
  <c r="H712" i="1"/>
  <c r="I712" i="1"/>
  <c r="H713" i="1"/>
  <c r="I713" i="1"/>
  <c r="H714" i="1"/>
  <c r="I714" i="1"/>
  <c r="H715" i="1"/>
  <c r="I715" i="1"/>
  <c r="H716" i="1"/>
  <c r="I716" i="1"/>
  <c r="H717" i="1"/>
  <c r="I717" i="1"/>
  <c r="H718" i="1"/>
  <c r="I718" i="1"/>
  <c r="H719" i="1"/>
  <c r="I719" i="1"/>
  <c r="H720" i="1"/>
  <c r="I720" i="1"/>
  <c r="H721" i="1"/>
  <c r="I721" i="1"/>
  <c r="H722" i="1"/>
  <c r="I722" i="1"/>
  <c r="H723" i="1"/>
  <c r="I723" i="1"/>
  <c r="H724" i="1"/>
  <c r="I724" i="1"/>
  <c r="H725" i="1"/>
  <c r="I725" i="1"/>
  <c r="H726" i="1"/>
  <c r="I726" i="1"/>
  <c r="H727" i="1"/>
  <c r="I727" i="1"/>
  <c r="H728" i="1"/>
  <c r="I728" i="1"/>
  <c r="H729" i="1"/>
  <c r="I729" i="1"/>
  <c r="H730" i="1"/>
  <c r="I730" i="1"/>
  <c r="H731" i="1"/>
  <c r="I731" i="1"/>
  <c r="H732" i="1"/>
  <c r="I732" i="1"/>
  <c r="H733" i="1"/>
  <c r="I733" i="1"/>
  <c r="H734" i="1"/>
  <c r="I734" i="1"/>
  <c r="H735" i="1"/>
  <c r="I735" i="1"/>
  <c r="H736" i="1"/>
  <c r="I736" i="1"/>
  <c r="H737" i="1"/>
  <c r="I737" i="1"/>
  <c r="H738" i="1"/>
  <c r="I738" i="1"/>
  <c r="H739" i="1"/>
  <c r="I739" i="1"/>
  <c r="H740" i="1"/>
  <c r="I740" i="1"/>
  <c r="H741" i="1"/>
  <c r="I741" i="1"/>
  <c r="H742" i="1"/>
  <c r="I742" i="1"/>
  <c r="H743" i="1"/>
  <c r="I743" i="1"/>
  <c r="H744" i="1"/>
  <c r="I744" i="1"/>
  <c r="H745" i="1"/>
  <c r="I745" i="1"/>
  <c r="H746" i="1"/>
  <c r="I746" i="1"/>
  <c r="H747" i="1"/>
  <c r="I747" i="1"/>
  <c r="H748" i="1"/>
  <c r="I748" i="1"/>
  <c r="H749" i="1"/>
  <c r="I749" i="1"/>
  <c r="H750" i="1"/>
  <c r="I750" i="1"/>
  <c r="H751" i="1"/>
  <c r="I751" i="1"/>
  <c r="H752" i="1"/>
  <c r="I752" i="1"/>
  <c r="H753" i="1"/>
  <c r="I753" i="1"/>
  <c r="H754" i="1"/>
  <c r="I754" i="1"/>
  <c r="H755" i="1"/>
  <c r="I755" i="1"/>
  <c r="H756" i="1"/>
  <c r="I756" i="1"/>
  <c r="H757" i="1"/>
  <c r="I757" i="1"/>
  <c r="H758" i="1"/>
  <c r="I758" i="1"/>
  <c r="H759" i="1"/>
  <c r="I759" i="1"/>
  <c r="H760" i="1"/>
  <c r="I760" i="1"/>
  <c r="H761" i="1"/>
  <c r="I761" i="1"/>
  <c r="H762" i="1"/>
  <c r="I762" i="1"/>
  <c r="H763" i="1"/>
  <c r="I763" i="1"/>
  <c r="H764" i="1"/>
  <c r="I764" i="1"/>
  <c r="H765" i="1"/>
  <c r="I765" i="1"/>
  <c r="H766" i="1"/>
  <c r="I766" i="1"/>
  <c r="H767" i="1"/>
  <c r="I767" i="1"/>
  <c r="H768" i="1"/>
  <c r="I768" i="1"/>
  <c r="H769" i="1"/>
  <c r="I769" i="1"/>
  <c r="H770" i="1"/>
  <c r="I770" i="1"/>
  <c r="H771" i="1"/>
  <c r="I771" i="1"/>
  <c r="H772" i="1"/>
  <c r="I772" i="1"/>
  <c r="H773" i="1"/>
  <c r="I773" i="1"/>
  <c r="H774" i="1"/>
  <c r="I774" i="1"/>
  <c r="H775" i="1"/>
  <c r="I775" i="1"/>
  <c r="H776" i="1"/>
  <c r="I776" i="1"/>
  <c r="H777" i="1"/>
  <c r="I777" i="1"/>
  <c r="H778" i="1"/>
  <c r="I778" i="1"/>
  <c r="H779" i="1"/>
  <c r="I779" i="1"/>
  <c r="H780" i="1"/>
  <c r="I780" i="1"/>
  <c r="H781" i="1"/>
  <c r="I781" i="1"/>
  <c r="H782" i="1"/>
  <c r="I782" i="1"/>
  <c r="H783" i="1"/>
  <c r="I783" i="1"/>
  <c r="H784" i="1"/>
  <c r="I784" i="1"/>
  <c r="H785" i="1"/>
  <c r="I785" i="1"/>
  <c r="H786" i="1"/>
  <c r="I786" i="1"/>
  <c r="H787" i="1"/>
  <c r="I787" i="1"/>
  <c r="H788" i="1"/>
  <c r="I788" i="1"/>
  <c r="H789" i="1"/>
  <c r="I789" i="1"/>
  <c r="H790" i="1"/>
  <c r="I790" i="1"/>
  <c r="H791" i="1"/>
  <c r="I791" i="1"/>
  <c r="H792" i="1"/>
  <c r="I792" i="1"/>
  <c r="H793" i="1"/>
  <c r="I793" i="1"/>
  <c r="H794" i="1"/>
  <c r="I794" i="1"/>
  <c r="H795" i="1"/>
  <c r="I795" i="1"/>
  <c r="H796" i="1"/>
  <c r="I796" i="1"/>
  <c r="H797" i="1"/>
  <c r="I797" i="1"/>
  <c r="H798" i="1"/>
  <c r="I798" i="1"/>
  <c r="H799" i="1"/>
  <c r="I799" i="1"/>
  <c r="H800" i="1"/>
  <c r="I800" i="1"/>
  <c r="H801" i="1"/>
  <c r="I801" i="1"/>
  <c r="H802" i="1"/>
  <c r="I802" i="1"/>
  <c r="H803" i="1"/>
  <c r="I803" i="1"/>
  <c r="H804" i="1"/>
  <c r="I804" i="1"/>
  <c r="H805" i="1"/>
  <c r="I805" i="1"/>
  <c r="H806" i="1"/>
  <c r="I806" i="1"/>
  <c r="H807" i="1"/>
  <c r="I807" i="1"/>
  <c r="H808" i="1"/>
  <c r="I808" i="1"/>
  <c r="H809" i="1"/>
  <c r="I809" i="1"/>
  <c r="H810" i="1"/>
  <c r="I810" i="1"/>
  <c r="H811" i="1"/>
  <c r="I811" i="1"/>
  <c r="H812" i="1"/>
  <c r="I812" i="1"/>
  <c r="H813" i="1"/>
  <c r="I813" i="1"/>
  <c r="H814" i="1"/>
  <c r="I814" i="1"/>
  <c r="H815" i="1"/>
  <c r="I815" i="1"/>
  <c r="H816" i="1"/>
  <c r="I816" i="1"/>
  <c r="H817" i="1"/>
  <c r="I817" i="1"/>
  <c r="H818" i="1"/>
  <c r="I818" i="1"/>
  <c r="H819" i="1"/>
  <c r="I819" i="1"/>
  <c r="H820" i="1"/>
  <c r="I820" i="1"/>
  <c r="H821" i="1"/>
  <c r="I821" i="1"/>
  <c r="H822" i="1"/>
  <c r="I822" i="1"/>
  <c r="H823" i="1"/>
  <c r="I823" i="1"/>
  <c r="H824" i="1"/>
  <c r="I824" i="1"/>
  <c r="H825" i="1"/>
  <c r="I825" i="1"/>
  <c r="H826" i="1"/>
  <c r="I826" i="1"/>
  <c r="H827" i="1"/>
  <c r="I827" i="1"/>
  <c r="H828" i="1"/>
  <c r="I828" i="1"/>
  <c r="H829" i="1"/>
  <c r="I829" i="1"/>
  <c r="H830" i="1"/>
  <c r="I830" i="1"/>
  <c r="H831" i="1"/>
  <c r="I831" i="1"/>
  <c r="H832" i="1"/>
  <c r="I832" i="1"/>
  <c r="H833" i="1"/>
  <c r="I833" i="1"/>
  <c r="H834" i="1"/>
  <c r="I834" i="1"/>
  <c r="H835" i="1"/>
  <c r="I835" i="1"/>
  <c r="H836" i="1"/>
  <c r="I836" i="1"/>
  <c r="H837" i="1"/>
  <c r="I837" i="1"/>
  <c r="H838" i="1"/>
  <c r="I838" i="1"/>
  <c r="H839" i="1"/>
  <c r="I839" i="1"/>
  <c r="H840" i="1"/>
  <c r="I840" i="1"/>
  <c r="H841" i="1"/>
  <c r="I841" i="1"/>
  <c r="H842" i="1"/>
  <c r="I842" i="1"/>
  <c r="H843" i="1"/>
  <c r="I843" i="1"/>
  <c r="H844" i="1"/>
  <c r="I844" i="1"/>
  <c r="H845" i="1"/>
  <c r="I845" i="1"/>
  <c r="H846" i="1"/>
  <c r="I846" i="1"/>
  <c r="H847" i="1"/>
  <c r="I847" i="1"/>
  <c r="H848" i="1"/>
  <c r="I848" i="1"/>
  <c r="H849" i="1"/>
  <c r="I849" i="1"/>
  <c r="H850" i="1"/>
  <c r="I850" i="1"/>
  <c r="H851" i="1"/>
  <c r="I851" i="1"/>
  <c r="H852" i="1"/>
  <c r="I852" i="1"/>
  <c r="H853" i="1"/>
  <c r="I853" i="1"/>
  <c r="H854" i="1"/>
  <c r="I854" i="1"/>
  <c r="H855" i="1"/>
  <c r="I855" i="1"/>
  <c r="H856" i="1"/>
  <c r="I856" i="1"/>
  <c r="H857" i="1"/>
  <c r="I857" i="1"/>
  <c r="H858" i="1"/>
  <c r="I858" i="1"/>
  <c r="H859" i="1"/>
  <c r="I859" i="1"/>
  <c r="H860" i="1"/>
  <c r="I860" i="1"/>
  <c r="H861" i="1"/>
  <c r="I861" i="1"/>
  <c r="H862" i="1"/>
  <c r="I862" i="1"/>
  <c r="H863" i="1"/>
  <c r="I863" i="1"/>
  <c r="H864" i="1"/>
  <c r="I864" i="1"/>
  <c r="H865" i="1"/>
  <c r="I865" i="1"/>
  <c r="H866" i="1"/>
  <c r="I866" i="1"/>
  <c r="H867" i="1"/>
  <c r="I867" i="1"/>
  <c r="H868" i="1"/>
  <c r="I868" i="1"/>
  <c r="H869" i="1"/>
  <c r="I869" i="1"/>
  <c r="H870" i="1"/>
  <c r="I870" i="1"/>
  <c r="H871" i="1"/>
  <c r="I871" i="1"/>
  <c r="H872" i="1"/>
  <c r="I872" i="1"/>
  <c r="H873" i="1"/>
  <c r="I873" i="1"/>
  <c r="H874" i="1"/>
  <c r="I874" i="1"/>
  <c r="H875" i="1"/>
  <c r="I875" i="1"/>
  <c r="H876" i="1"/>
  <c r="I876" i="1"/>
  <c r="H877" i="1"/>
  <c r="I877" i="1"/>
  <c r="H878" i="1"/>
  <c r="I878" i="1"/>
  <c r="H879" i="1"/>
  <c r="I879" i="1"/>
  <c r="P879" i="1" s="1"/>
  <c r="H880" i="1"/>
  <c r="I880" i="1"/>
  <c r="O880" i="1" s="1"/>
  <c r="H881" i="1"/>
  <c r="I881" i="1"/>
  <c r="H882" i="1"/>
  <c r="I882" i="1"/>
  <c r="H883" i="1"/>
  <c r="I883" i="1"/>
  <c r="P883" i="1" s="1"/>
  <c r="H884" i="1"/>
  <c r="I884" i="1"/>
  <c r="O884" i="1" s="1"/>
  <c r="H885" i="1"/>
  <c r="I885" i="1"/>
  <c r="P885" i="1" s="1"/>
  <c r="H886" i="1"/>
  <c r="I886" i="1"/>
  <c r="O886" i="1" s="1"/>
  <c r="H887" i="1"/>
  <c r="I887" i="1"/>
  <c r="P887" i="1" s="1"/>
  <c r="H888" i="1"/>
  <c r="I888" i="1"/>
  <c r="O888" i="1" s="1"/>
  <c r="H889" i="1"/>
  <c r="I889" i="1"/>
  <c r="P889" i="1" s="1"/>
  <c r="H890" i="1"/>
  <c r="I890" i="1"/>
  <c r="O890" i="1" s="1"/>
  <c r="H891" i="1"/>
  <c r="I891" i="1"/>
  <c r="P891" i="1" s="1"/>
  <c r="H892" i="1"/>
  <c r="I892" i="1"/>
  <c r="O892" i="1" s="1"/>
  <c r="H893" i="1"/>
  <c r="I893" i="1"/>
  <c r="P893" i="1" s="1"/>
  <c r="H894" i="1"/>
  <c r="I894" i="1"/>
  <c r="O894" i="1" s="1"/>
  <c r="H895" i="1"/>
  <c r="I895" i="1"/>
  <c r="P895" i="1" s="1"/>
  <c r="H896" i="1"/>
  <c r="I896" i="1"/>
  <c r="O896" i="1" s="1"/>
  <c r="H897" i="1"/>
  <c r="I897" i="1"/>
  <c r="P897" i="1" s="1"/>
  <c r="H898" i="1"/>
  <c r="I898" i="1"/>
  <c r="O898" i="1" s="1"/>
  <c r="H899" i="1"/>
  <c r="I899" i="1"/>
  <c r="P899" i="1" s="1"/>
  <c r="H900" i="1"/>
  <c r="I900" i="1"/>
  <c r="O900" i="1" s="1"/>
  <c r="H901" i="1"/>
  <c r="I901" i="1"/>
  <c r="P901" i="1" s="1"/>
  <c r="H902" i="1"/>
  <c r="I902" i="1"/>
  <c r="O902" i="1" s="1"/>
  <c r="H903" i="1"/>
  <c r="I903" i="1"/>
  <c r="P903" i="1" s="1"/>
  <c r="H904" i="1"/>
  <c r="I904" i="1"/>
  <c r="O904" i="1" s="1"/>
  <c r="H905" i="1"/>
  <c r="I905" i="1"/>
  <c r="P905" i="1" s="1"/>
  <c r="H906" i="1"/>
  <c r="I906" i="1"/>
  <c r="O906" i="1" s="1"/>
  <c r="H907" i="1"/>
  <c r="I907" i="1"/>
  <c r="P907" i="1" s="1"/>
  <c r="H908" i="1"/>
  <c r="I908" i="1"/>
  <c r="O908" i="1" s="1"/>
  <c r="H909" i="1"/>
  <c r="I909" i="1"/>
  <c r="O909" i="1" s="1"/>
  <c r="H910" i="1"/>
  <c r="I910" i="1"/>
  <c r="P910" i="1" s="1"/>
  <c r="H911" i="1"/>
  <c r="I911" i="1"/>
  <c r="O911" i="1" s="1"/>
  <c r="H912" i="1"/>
  <c r="I912" i="1"/>
  <c r="O912" i="1" s="1"/>
  <c r="H913" i="1"/>
  <c r="I913" i="1"/>
  <c r="O913" i="1" s="1"/>
  <c r="H914" i="1"/>
  <c r="I914" i="1"/>
  <c r="P914" i="1" s="1"/>
  <c r="H915" i="1"/>
  <c r="I915" i="1"/>
  <c r="O915" i="1" s="1"/>
  <c r="H916" i="1"/>
  <c r="I916" i="1"/>
  <c r="O916" i="1" s="1"/>
  <c r="H917" i="1"/>
  <c r="I917" i="1"/>
  <c r="O917" i="1" s="1"/>
  <c r="H918" i="1"/>
  <c r="I918" i="1"/>
  <c r="P918" i="1" s="1"/>
  <c r="H919" i="1"/>
  <c r="I919" i="1"/>
  <c r="O919" i="1" s="1"/>
  <c r="H920" i="1"/>
  <c r="I920" i="1"/>
  <c r="O920" i="1" s="1"/>
  <c r="H921" i="1"/>
  <c r="I921" i="1"/>
  <c r="O921" i="1" s="1"/>
  <c r="H922" i="1"/>
  <c r="I922" i="1"/>
  <c r="P922" i="1" s="1"/>
  <c r="H923" i="1"/>
  <c r="I923" i="1"/>
  <c r="O923" i="1" s="1"/>
  <c r="H924" i="1"/>
  <c r="I924" i="1"/>
  <c r="O924" i="1" s="1"/>
  <c r="H925" i="1"/>
  <c r="I925" i="1"/>
  <c r="O925" i="1" s="1"/>
  <c r="H926" i="1"/>
  <c r="I926" i="1"/>
  <c r="P926" i="1" s="1"/>
  <c r="H927" i="1"/>
  <c r="I927" i="1"/>
  <c r="O927" i="1" s="1"/>
  <c r="H928" i="1"/>
  <c r="I928" i="1"/>
  <c r="O928" i="1" s="1"/>
  <c r="H929" i="1"/>
  <c r="I929" i="1"/>
  <c r="O929" i="1" s="1"/>
  <c r="H930" i="1"/>
  <c r="I930" i="1"/>
  <c r="P930" i="1" s="1"/>
  <c r="H931" i="1"/>
  <c r="I931" i="1"/>
  <c r="O931" i="1" s="1"/>
  <c r="H932" i="1"/>
  <c r="I932" i="1"/>
  <c r="O932" i="1" s="1"/>
  <c r="H933" i="1"/>
  <c r="I933" i="1"/>
  <c r="O933" i="1" s="1"/>
  <c r="H934" i="1"/>
  <c r="I934" i="1"/>
  <c r="P934" i="1" s="1"/>
  <c r="H935" i="1"/>
  <c r="I935" i="1"/>
  <c r="O935" i="1" s="1"/>
  <c r="H936" i="1"/>
  <c r="I936" i="1"/>
  <c r="O936" i="1" s="1"/>
  <c r="H937" i="1"/>
  <c r="I937" i="1"/>
  <c r="O937" i="1" s="1"/>
  <c r="H938" i="1"/>
  <c r="I938" i="1"/>
  <c r="P938" i="1" s="1"/>
  <c r="H939" i="1"/>
  <c r="I939" i="1"/>
  <c r="O939" i="1" s="1"/>
  <c r="H940" i="1"/>
  <c r="I940" i="1"/>
  <c r="O940" i="1" s="1"/>
  <c r="H941" i="1"/>
  <c r="I941" i="1"/>
  <c r="O941" i="1" s="1"/>
  <c r="H942" i="1"/>
  <c r="I942" i="1"/>
  <c r="P942" i="1" s="1"/>
  <c r="H943" i="1"/>
  <c r="I943" i="1"/>
  <c r="O943" i="1" s="1"/>
  <c r="H944" i="1"/>
  <c r="I944" i="1"/>
  <c r="O944" i="1" s="1"/>
  <c r="H945" i="1"/>
  <c r="I945" i="1"/>
  <c r="O945" i="1" s="1"/>
  <c r="H946" i="1"/>
  <c r="I946" i="1"/>
  <c r="P946" i="1" s="1"/>
  <c r="H947" i="1"/>
  <c r="I947" i="1"/>
  <c r="O947" i="1" s="1"/>
  <c r="H948" i="1"/>
  <c r="I948" i="1"/>
  <c r="O948" i="1" s="1"/>
  <c r="H949" i="1"/>
  <c r="I949" i="1"/>
  <c r="O949" i="1" s="1"/>
  <c r="H950" i="1"/>
  <c r="I950" i="1"/>
  <c r="P950" i="1" s="1"/>
  <c r="H951" i="1"/>
  <c r="I951" i="1"/>
  <c r="O951" i="1" s="1"/>
  <c r="H952" i="1"/>
  <c r="I952" i="1"/>
  <c r="O952" i="1" s="1"/>
  <c r="H953" i="1"/>
  <c r="I953" i="1"/>
  <c r="O953" i="1" s="1"/>
  <c r="H954" i="1"/>
  <c r="I954" i="1"/>
  <c r="P954" i="1" s="1"/>
  <c r="H955" i="1"/>
  <c r="I955" i="1"/>
  <c r="O955" i="1" s="1"/>
  <c r="H956" i="1"/>
  <c r="I956" i="1"/>
  <c r="O956" i="1" s="1"/>
  <c r="H957" i="1"/>
  <c r="I957" i="1"/>
  <c r="O957" i="1" s="1"/>
  <c r="H958" i="1"/>
  <c r="I958" i="1"/>
  <c r="P958" i="1" s="1"/>
  <c r="H959" i="1"/>
  <c r="I959" i="1"/>
  <c r="O959" i="1" s="1"/>
  <c r="H960" i="1"/>
  <c r="I960" i="1"/>
  <c r="O960" i="1" s="1"/>
  <c r="H961" i="1"/>
  <c r="I961" i="1"/>
  <c r="O961" i="1" s="1"/>
  <c r="H962" i="1"/>
  <c r="I962" i="1"/>
  <c r="P962" i="1" s="1"/>
  <c r="H963" i="1"/>
  <c r="I963" i="1"/>
  <c r="O963" i="1" s="1"/>
  <c r="H964" i="1"/>
  <c r="I964" i="1"/>
  <c r="O964" i="1" s="1"/>
  <c r="H965" i="1"/>
  <c r="I965" i="1"/>
  <c r="O965" i="1" s="1"/>
  <c r="H966" i="1"/>
  <c r="I966" i="1"/>
  <c r="P966" i="1" s="1"/>
  <c r="H967" i="1"/>
  <c r="I967" i="1"/>
  <c r="O967" i="1" s="1"/>
  <c r="H968" i="1"/>
  <c r="I968" i="1"/>
  <c r="O968" i="1" s="1"/>
  <c r="H969" i="1"/>
  <c r="I969" i="1"/>
  <c r="O969" i="1" s="1"/>
  <c r="H970" i="1"/>
  <c r="I970" i="1"/>
  <c r="P970" i="1" s="1"/>
  <c r="H971" i="1"/>
  <c r="I971" i="1"/>
  <c r="O971" i="1" s="1"/>
  <c r="H972" i="1"/>
  <c r="I972" i="1"/>
  <c r="O972" i="1" s="1"/>
  <c r="H973" i="1"/>
  <c r="I973" i="1"/>
  <c r="O973" i="1" s="1"/>
  <c r="H974" i="1"/>
  <c r="I974" i="1"/>
  <c r="P974" i="1" s="1"/>
  <c r="H975" i="1"/>
  <c r="I975" i="1"/>
  <c r="O975" i="1" s="1"/>
  <c r="H976" i="1"/>
  <c r="I976" i="1"/>
  <c r="O976" i="1" s="1"/>
  <c r="H977" i="1"/>
  <c r="I977" i="1"/>
  <c r="O977" i="1" s="1"/>
  <c r="H978" i="1"/>
  <c r="I978" i="1"/>
  <c r="P978" i="1" s="1"/>
  <c r="H979" i="1"/>
  <c r="I979" i="1"/>
  <c r="O979" i="1" s="1"/>
  <c r="H980" i="1"/>
  <c r="I980" i="1"/>
  <c r="O980" i="1" s="1"/>
  <c r="H981" i="1"/>
  <c r="I981" i="1"/>
  <c r="O981" i="1" s="1"/>
  <c r="H982" i="1"/>
  <c r="I982" i="1"/>
  <c r="P982" i="1" s="1"/>
  <c r="H983" i="1"/>
  <c r="I983" i="1"/>
  <c r="O983" i="1" s="1"/>
  <c r="H984" i="1"/>
  <c r="I984" i="1"/>
  <c r="O984" i="1" s="1"/>
  <c r="H985" i="1"/>
  <c r="I985" i="1"/>
  <c r="O985" i="1" s="1"/>
  <c r="H986" i="1"/>
  <c r="I986" i="1"/>
  <c r="P986" i="1" s="1"/>
  <c r="H987" i="1"/>
  <c r="I987" i="1"/>
  <c r="O987" i="1" s="1"/>
  <c r="H988" i="1"/>
  <c r="I988" i="1"/>
  <c r="O988" i="1" s="1"/>
  <c r="H989" i="1"/>
  <c r="I989" i="1"/>
  <c r="O989" i="1" s="1"/>
  <c r="H990" i="1"/>
  <c r="I990" i="1"/>
  <c r="P990" i="1" s="1"/>
  <c r="H991" i="1"/>
  <c r="I991" i="1"/>
  <c r="O991" i="1" s="1"/>
  <c r="H992" i="1"/>
  <c r="I992" i="1"/>
  <c r="O992" i="1" s="1"/>
  <c r="H993" i="1"/>
  <c r="I993" i="1"/>
  <c r="O993" i="1" s="1"/>
  <c r="H994" i="1"/>
  <c r="I994" i="1"/>
  <c r="P994" i="1" s="1"/>
  <c r="H995" i="1"/>
  <c r="I995" i="1"/>
  <c r="O995" i="1" s="1"/>
  <c r="H996" i="1"/>
  <c r="I996" i="1"/>
  <c r="O996" i="1" s="1"/>
  <c r="H997" i="1"/>
  <c r="I997" i="1"/>
  <c r="O997" i="1" s="1"/>
  <c r="H998" i="1"/>
  <c r="I998" i="1"/>
  <c r="P998" i="1" s="1"/>
  <c r="H999" i="1"/>
  <c r="I999" i="1"/>
  <c r="O999" i="1" s="1"/>
  <c r="H1000" i="1"/>
  <c r="I1000" i="1"/>
  <c r="O1000" i="1" s="1"/>
  <c r="H1001" i="1"/>
  <c r="I1001" i="1"/>
  <c r="O1001" i="1" s="1"/>
  <c r="H1002" i="1"/>
  <c r="I1002" i="1"/>
  <c r="F5" i="1"/>
  <c r="E5" i="1"/>
  <c r="D5" i="1"/>
  <c r="H9" i="1"/>
  <c r="I9" i="1"/>
  <c r="P9" i="1" s="1"/>
  <c r="H10" i="1"/>
  <c r="I10" i="1"/>
  <c r="O10" i="1" s="1"/>
  <c r="P10" i="1" s="1"/>
  <c r="H11" i="1"/>
  <c r="I11" i="1"/>
  <c r="P11" i="1" s="1"/>
  <c r="H12" i="1"/>
  <c r="I12" i="1"/>
  <c r="O12" i="1" s="1"/>
  <c r="H13" i="1"/>
  <c r="I13" i="1"/>
  <c r="P13" i="1" s="1"/>
  <c r="H14" i="1"/>
  <c r="I14" i="1"/>
  <c r="O14" i="1" s="1"/>
  <c r="P14" i="1" s="1"/>
  <c r="H15" i="1"/>
  <c r="I15" i="1"/>
  <c r="P15" i="1" s="1"/>
  <c r="H16" i="1"/>
  <c r="I16" i="1"/>
  <c r="O16" i="1" s="1"/>
  <c r="H17" i="1"/>
  <c r="I17" i="1"/>
  <c r="P17" i="1" s="1"/>
  <c r="H18" i="1"/>
  <c r="I18" i="1"/>
  <c r="O18" i="1" s="1"/>
  <c r="P18" i="1" s="1"/>
  <c r="H19" i="1"/>
  <c r="I19" i="1"/>
  <c r="P19" i="1" s="1"/>
  <c r="H20" i="1"/>
  <c r="I20" i="1"/>
  <c r="O20" i="1" s="1"/>
  <c r="H21" i="1"/>
  <c r="I21" i="1"/>
  <c r="P21" i="1" s="1"/>
  <c r="H22" i="1"/>
  <c r="I22" i="1"/>
  <c r="O22" i="1" s="1"/>
  <c r="P22" i="1" s="1"/>
  <c r="H23" i="1"/>
  <c r="I23" i="1"/>
  <c r="P23" i="1" s="1"/>
  <c r="H24" i="1"/>
  <c r="I24" i="1"/>
  <c r="O24" i="1" s="1"/>
  <c r="H25" i="1"/>
  <c r="I25" i="1"/>
  <c r="P25" i="1" s="1"/>
  <c r="H26" i="1"/>
  <c r="I26" i="1"/>
  <c r="O26" i="1" s="1"/>
  <c r="P26" i="1" s="1"/>
  <c r="H27" i="1"/>
  <c r="I27" i="1"/>
  <c r="P27" i="1" s="1"/>
  <c r="H28" i="1"/>
  <c r="I28" i="1"/>
  <c r="O28" i="1" s="1"/>
  <c r="H29" i="1"/>
  <c r="I29" i="1"/>
  <c r="P29" i="1" s="1"/>
  <c r="H30" i="1"/>
  <c r="I30" i="1"/>
  <c r="O30" i="1" s="1"/>
  <c r="P30" i="1" s="1"/>
  <c r="H31" i="1"/>
  <c r="I31" i="1"/>
  <c r="P31" i="1" s="1"/>
  <c r="H32" i="1"/>
  <c r="I32" i="1"/>
  <c r="O32" i="1" s="1"/>
  <c r="H33" i="1"/>
  <c r="I33" i="1"/>
  <c r="P33" i="1" s="1"/>
  <c r="H34" i="1"/>
  <c r="I34" i="1"/>
  <c r="O34" i="1" s="1"/>
  <c r="P34" i="1" s="1"/>
  <c r="H35" i="1"/>
  <c r="I35" i="1"/>
  <c r="P35" i="1" s="1"/>
  <c r="H36" i="1"/>
  <c r="I36" i="1"/>
  <c r="O36" i="1" s="1"/>
  <c r="H37" i="1"/>
  <c r="I37" i="1"/>
  <c r="P37" i="1" s="1"/>
  <c r="H38" i="1"/>
  <c r="I38" i="1"/>
  <c r="O38" i="1" s="1"/>
  <c r="P38" i="1" s="1"/>
  <c r="H39" i="1"/>
  <c r="I39" i="1"/>
  <c r="P39" i="1" s="1"/>
  <c r="H40" i="1"/>
  <c r="I40" i="1"/>
  <c r="O40" i="1" s="1"/>
  <c r="H41" i="1"/>
  <c r="I41" i="1"/>
  <c r="P41" i="1" s="1"/>
  <c r="H42" i="1"/>
  <c r="I42" i="1"/>
  <c r="O42" i="1" s="1"/>
  <c r="P42" i="1" s="1"/>
  <c r="H43" i="1"/>
  <c r="I43" i="1"/>
  <c r="P43" i="1" s="1"/>
  <c r="H44" i="1"/>
  <c r="I44" i="1"/>
  <c r="O44" i="1" s="1"/>
  <c r="H45" i="1"/>
  <c r="I45" i="1"/>
  <c r="P45" i="1" s="1"/>
  <c r="H46" i="1"/>
  <c r="I46" i="1"/>
  <c r="O46" i="1" s="1"/>
  <c r="P46" i="1" s="1"/>
  <c r="H47" i="1"/>
  <c r="I47" i="1"/>
  <c r="P47" i="1" s="1"/>
  <c r="H48" i="1"/>
  <c r="I48" i="1"/>
  <c r="O48" i="1" s="1"/>
  <c r="H49" i="1"/>
  <c r="I49" i="1"/>
  <c r="P49" i="1" s="1"/>
  <c r="H50" i="1"/>
  <c r="I50" i="1"/>
  <c r="O50" i="1" s="1"/>
  <c r="P50" i="1" s="1"/>
  <c r="H51" i="1"/>
  <c r="I51" i="1"/>
  <c r="P51" i="1" s="1"/>
  <c r="H52" i="1"/>
  <c r="I52" i="1"/>
  <c r="O52" i="1" s="1"/>
  <c r="H53" i="1"/>
  <c r="I53" i="1"/>
  <c r="P53" i="1" s="1"/>
  <c r="H54" i="1"/>
  <c r="I54" i="1"/>
  <c r="O54" i="1" s="1"/>
  <c r="P54" i="1" s="1"/>
  <c r="H55" i="1"/>
  <c r="I55" i="1"/>
  <c r="P55" i="1" s="1"/>
  <c r="H56" i="1"/>
  <c r="I56" i="1"/>
  <c r="O56" i="1" s="1"/>
  <c r="H57" i="1"/>
  <c r="I57" i="1"/>
  <c r="P57" i="1" s="1"/>
  <c r="H58" i="1"/>
  <c r="I58" i="1"/>
  <c r="O58" i="1" s="1"/>
  <c r="H59" i="1"/>
  <c r="I59" i="1"/>
  <c r="P59" i="1" s="1"/>
  <c r="H60" i="1"/>
  <c r="I60" i="1"/>
  <c r="O60" i="1" s="1"/>
  <c r="H61" i="1"/>
  <c r="I61" i="1"/>
  <c r="P61" i="1" s="1"/>
  <c r="H62" i="1"/>
  <c r="I62" i="1"/>
  <c r="O62" i="1" s="1"/>
  <c r="H63" i="1"/>
  <c r="I63" i="1"/>
  <c r="P63" i="1" s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7" i="1"/>
  <c r="I327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341" i="1"/>
  <c r="I341" i="1"/>
  <c r="H342" i="1"/>
  <c r="I342" i="1"/>
  <c r="H343" i="1"/>
  <c r="I343" i="1"/>
  <c r="H344" i="1"/>
  <c r="I344" i="1"/>
  <c r="H345" i="1"/>
  <c r="I345" i="1"/>
  <c r="H346" i="1"/>
  <c r="I346" i="1"/>
  <c r="H347" i="1"/>
  <c r="I347" i="1"/>
  <c r="H348" i="1"/>
  <c r="I348" i="1"/>
  <c r="H349" i="1"/>
  <c r="I349" i="1"/>
  <c r="H350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7" i="14"/>
  <c r="G42" i="17"/>
  <c r="G43" i="17"/>
  <c r="G44" i="17"/>
  <c r="G46" i="17"/>
  <c r="G47" i="17"/>
  <c r="C42" i="17"/>
  <c r="C43" i="17"/>
  <c r="C44" i="17"/>
  <c r="C46" i="17"/>
  <c r="C47" i="17"/>
  <c r="M8" i="14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52" i="14"/>
  <c r="M53" i="14"/>
  <c r="M54" i="14"/>
  <c r="M55" i="14"/>
  <c r="M56" i="14"/>
  <c r="M57" i="14"/>
  <c r="M58" i="14"/>
  <c r="M59" i="14"/>
  <c r="M60" i="14"/>
  <c r="M61" i="14"/>
  <c r="M62" i="14"/>
  <c r="M63" i="14"/>
  <c r="M64" i="14"/>
  <c r="M65" i="14"/>
  <c r="M66" i="14"/>
  <c r="M67" i="14"/>
  <c r="M68" i="14"/>
  <c r="M69" i="14"/>
  <c r="M70" i="14"/>
  <c r="M71" i="14"/>
  <c r="M72" i="14"/>
  <c r="M73" i="14"/>
  <c r="M74" i="14"/>
  <c r="M75" i="14"/>
  <c r="M76" i="14"/>
  <c r="M77" i="14"/>
  <c r="M78" i="14"/>
  <c r="M79" i="14"/>
  <c r="M80" i="14"/>
  <c r="M81" i="14"/>
  <c r="M82" i="14"/>
  <c r="M83" i="14"/>
  <c r="M84" i="14"/>
  <c r="M85" i="14"/>
  <c r="M86" i="14"/>
  <c r="M87" i="14"/>
  <c r="M88" i="14"/>
  <c r="M89" i="14"/>
  <c r="M90" i="14"/>
  <c r="M91" i="14"/>
  <c r="M92" i="14"/>
  <c r="M93" i="14"/>
  <c r="M94" i="14"/>
  <c r="M95" i="14"/>
  <c r="M96" i="14"/>
  <c r="M97" i="14"/>
  <c r="M98" i="14"/>
  <c r="M99" i="14"/>
  <c r="M100" i="14"/>
  <c r="M101" i="14"/>
  <c r="M102" i="14"/>
  <c r="M103" i="14"/>
  <c r="M104" i="14"/>
  <c r="M105" i="14"/>
  <c r="M106" i="14"/>
  <c r="M107" i="14"/>
  <c r="M108" i="14"/>
  <c r="M109" i="14"/>
  <c r="M110" i="14"/>
  <c r="M111" i="14"/>
  <c r="M112" i="14"/>
  <c r="M113" i="14"/>
  <c r="M114" i="14"/>
  <c r="M115" i="14"/>
  <c r="M116" i="14"/>
  <c r="M117" i="14"/>
  <c r="M118" i="14"/>
  <c r="M119" i="14"/>
  <c r="M120" i="14"/>
  <c r="M121" i="14"/>
  <c r="M122" i="14"/>
  <c r="M123" i="14"/>
  <c r="M124" i="14"/>
  <c r="M125" i="14"/>
  <c r="M126" i="14"/>
  <c r="M127" i="14"/>
  <c r="M128" i="14"/>
  <c r="M129" i="14"/>
  <c r="M130" i="14"/>
  <c r="M131" i="14"/>
  <c r="M132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59" i="14"/>
  <c r="M160" i="14"/>
  <c r="M161" i="14"/>
  <c r="M162" i="14"/>
  <c r="M163" i="14"/>
  <c r="M164" i="14"/>
  <c r="M165" i="14"/>
  <c r="M166" i="14"/>
  <c r="M167" i="14"/>
  <c r="M168" i="14"/>
  <c r="M169" i="14"/>
  <c r="M170" i="14"/>
  <c r="M171" i="14"/>
  <c r="M172" i="14"/>
  <c r="M173" i="14"/>
  <c r="M174" i="14"/>
  <c r="M175" i="14"/>
  <c r="M176" i="14"/>
  <c r="M177" i="14"/>
  <c r="M178" i="14"/>
  <c r="M179" i="14"/>
  <c r="M180" i="14"/>
  <c r="M181" i="14"/>
  <c r="M182" i="14"/>
  <c r="M183" i="14"/>
  <c r="M184" i="14"/>
  <c r="M185" i="14"/>
  <c r="M186" i="14"/>
  <c r="M187" i="14"/>
  <c r="M188" i="14"/>
  <c r="M189" i="14"/>
  <c r="M190" i="14"/>
  <c r="M191" i="14"/>
  <c r="M192" i="14"/>
  <c r="M193" i="14"/>
  <c r="M194" i="14"/>
  <c r="M195" i="14"/>
  <c r="M196" i="14"/>
  <c r="M197" i="14"/>
  <c r="M198" i="14"/>
  <c r="M199" i="14"/>
  <c r="M200" i="14"/>
  <c r="M201" i="14"/>
  <c r="M202" i="14"/>
  <c r="M203" i="14"/>
  <c r="M204" i="14"/>
  <c r="M205" i="14"/>
  <c r="M206" i="14"/>
  <c r="M207" i="14"/>
  <c r="M208" i="14"/>
  <c r="M209" i="14"/>
  <c r="M210" i="14"/>
  <c r="M211" i="14"/>
  <c r="M212" i="14"/>
  <c r="M213" i="14"/>
  <c r="M214" i="14"/>
  <c r="M215" i="14"/>
  <c r="M216" i="14"/>
  <c r="M217" i="14"/>
  <c r="M218" i="14"/>
  <c r="M219" i="14"/>
  <c r="M220" i="14"/>
  <c r="M221" i="14"/>
  <c r="M222" i="14"/>
  <c r="M223" i="14"/>
  <c r="M224" i="14"/>
  <c r="M225" i="14"/>
  <c r="M226" i="14"/>
  <c r="M227" i="14"/>
  <c r="M228" i="14"/>
  <c r="M229" i="14"/>
  <c r="M230" i="14"/>
  <c r="M231" i="14"/>
  <c r="M232" i="14"/>
  <c r="M233" i="14"/>
  <c r="M234" i="14"/>
  <c r="M235" i="14"/>
  <c r="M236" i="14"/>
  <c r="M237" i="14"/>
  <c r="M238" i="14"/>
  <c r="M239" i="14"/>
  <c r="M240" i="14"/>
  <c r="M241" i="14"/>
  <c r="M242" i="14"/>
  <c r="M243" i="14"/>
  <c r="M244" i="14"/>
  <c r="M245" i="14"/>
  <c r="M246" i="14"/>
  <c r="M247" i="14"/>
  <c r="M248" i="14"/>
  <c r="M249" i="14"/>
  <c r="M250" i="14"/>
  <c r="M251" i="14"/>
  <c r="M252" i="14"/>
  <c r="M253" i="14"/>
  <c r="M254" i="14"/>
  <c r="M255" i="14"/>
  <c r="M256" i="14"/>
  <c r="M257" i="14"/>
  <c r="M258" i="14"/>
  <c r="M259" i="14"/>
  <c r="M260" i="14"/>
  <c r="M261" i="14"/>
  <c r="M262" i="14"/>
  <c r="M263" i="14"/>
  <c r="M264" i="14"/>
  <c r="M265" i="14"/>
  <c r="M266" i="14"/>
  <c r="M267" i="14"/>
  <c r="M268" i="14"/>
  <c r="M269" i="14"/>
  <c r="M270" i="14"/>
  <c r="M271" i="14"/>
  <c r="M272" i="14"/>
  <c r="M273" i="14"/>
  <c r="M274" i="14"/>
  <c r="M275" i="14"/>
  <c r="M276" i="14"/>
  <c r="M277" i="14"/>
  <c r="M278" i="14"/>
  <c r="M279" i="14"/>
  <c r="M280" i="14"/>
  <c r="M281" i="14"/>
  <c r="M282" i="14"/>
  <c r="M283" i="14"/>
  <c r="M284" i="14"/>
  <c r="M285" i="14"/>
  <c r="M286" i="14"/>
  <c r="M287" i="14"/>
  <c r="M288" i="14"/>
  <c r="M289" i="14"/>
  <c r="M290" i="14"/>
  <c r="M291" i="14"/>
  <c r="M292" i="14"/>
  <c r="M293" i="14"/>
  <c r="M294" i="14"/>
  <c r="M295" i="14"/>
  <c r="M296" i="14"/>
  <c r="M297" i="14"/>
  <c r="M298" i="14"/>
  <c r="M299" i="14"/>
  <c r="M300" i="14"/>
  <c r="M301" i="14"/>
  <c r="M302" i="14"/>
  <c r="M303" i="14"/>
  <c r="M304" i="14"/>
  <c r="M305" i="14"/>
  <c r="M306" i="14"/>
  <c r="M307" i="14"/>
  <c r="M308" i="14"/>
  <c r="M309" i="14"/>
  <c r="M310" i="14"/>
  <c r="M311" i="14"/>
  <c r="M312" i="14"/>
  <c r="M313" i="14"/>
  <c r="M314" i="14"/>
  <c r="M315" i="14"/>
  <c r="M316" i="14"/>
  <c r="M317" i="14"/>
  <c r="M318" i="14"/>
  <c r="M319" i="14"/>
  <c r="M320" i="14"/>
  <c r="M321" i="14"/>
  <c r="M322" i="14"/>
  <c r="M323" i="14"/>
  <c r="M324" i="14"/>
  <c r="M325" i="14"/>
  <c r="M326" i="14"/>
  <c r="M327" i="14"/>
  <c r="M328" i="14"/>
  <c r="M329" i="14"/>
  <c r="M330" i="14"/>
  <c r="M331" i="14"/>
  <c r="M332" i="14"/>
  <c r="M333" i="14"/>
  <c r="M334" i="14"/>
  <c r="M335" i="14"/>
  <c r="M336" i="14"/>
  <c r="M337" i="14"/>
  <c r="M338" i="14"/>
  <c r="M339" i="14"/>
  <c r="M340" i="14"/>
  <c r="M341" i="14"/>
  <c r="M342" i="14"/>
  <c r="M343" i="14"/>
  <c r="M344" i="14"/>
  <c r="M345" i="14"/>
  <c r="M346" i="14"/>
  <c r="M347" i="14"/>
  <c r="M348" i="14"/>
  <c r="M349" i="14"/>
  <c r="M350" i="14"/>
  <c r="M351" i="14"/>
  <c r="M352" i="14"/>
  <c r="M353" i="14"/>
  <c r="M354" i="14"/>
  <c r="M355" i="14"/>
  <c r="M356" i="14"/>
  <c r="M357" i="14"/>
  <c r="M358" i="14"/>
  <c r="M359" i="14"/>
  <c r="M360" i="14"/>
  <c r="M361" i="14"/>
  <c r="M362" i="14"/>
  <c r="M363" i="14"/>
  <c r="M364" i="14"/>
  <c r="M365" i="14"/>
  <c r="M366" i="14"/>
  <c r="M367" i="14"/>
  <c r="M368" i="14"/>
  <c r="M369" i="14"/>
  <c r="M370" i="14"/>
  <c r="M371" i="14"/>
  <c r="M372" i="14"/>
  <c r="M373" i="14"/>
  <c r="M374" i="14"/>
  <c r="M375" i="14"/>
  <c r="M376" i="14"/>
  <c r="M377" i="14"/>
  <c r="M378" i="14"/>
  <c r="M379" i="14"/>
  <c r="M380" i="14"/>
  <c r="M381" i="14"/>
  <c r="M382" i="14"/>
  <c r="M383" i="14"/>
  <c r="M384" i="14"/>
  <c r="M385" i="14"/>
  <c r="M386" i="14"/>
  <c r="M387" i="14"/>
  <c r="M388" i="14"/>
  <c r="M389" i="14"/>
  <c r="M390" i="14"/>
  <c r="M391" i="14"/>
  <c r="M392" i="14"/>
  <c r="M393" i="14"/>
  <c r="M394" i="14"/>
  <c r="M395" i="14"/>
  <c r="M396" i="14"/>
  <c r="M397" i="14"/>
  <c r="M398" i="14"/>
  <c r="M399" i="14"/>
  <c r="M400" i="14"/>
  <c r="M401" i="14"/>
  <c r="M402" i="14"/>
  <c r="M403" i="14"/>
  <c r="M404" i="14"/>
  <c r="M405" i="14"/>
  <c r="M406" i="14"/>
  <c r="M407" i="14"/>
  <c r="M408" i="14"/>
  <c r="M409" i="14"/>
  <c r="M410" i="14"/>
  <c r="M411" i="14"/>
  <c r="M412" i="14"/>
  <c r="M413" i="14"/>
  <c r="M414" i="14"/>
  <c r="M415" i="14"/>
  <c r="M416" i="14"/>
  <c r="M417" i="14"/>
  <c r="M418" i="14"/>
  <c r="M419" i="14"/>
  <c r="M420" i="14"/>
  <c r="M421" i="14"/>
  <c r="M422" i="14"/>
  <c r="M423" i="14"/>
  <c r="M424" i="14"/>
  <c r="M425" i="14"/>
  <c r="M426" i="14"/>
  <c r="M427" i="14"/>
  <c r="M428" i="14"/>
  <c r="M429" i="14"/>
  <c r="M430" i="14"/>
  <c r="M431" i="14"/>
  <c r="M432" i="14"/>
  <c r="M433" i="14"/>
  <c r="M434" i="14"/>
  <c r="M435" i="14"/>
  <c r="M436" i="14"/>
  <c r="M437" i="14"/>
  <c r="M438" i="14"/>
  <c r="M439" i="14"/>
  <c r="M440" i="14"/>
  <c r="M441" i="14"/>
  <c r="M442" i="14"/>
  <c r="M443" i="14"/>
  <c r="M444" i="14"/>
  <c r="M445" i="14"/>
  <c r="M446" i="14"/>
  <c r="M447" i="14"/>
  <c r="M448" i="14"/>
  <c r="M449" i="14"/>
  <c r="M450" i="14"/>
  <c r="M451" i="14"/>
  <c r="M452" i="14"/>
  <c r="M453" i="14"/>
  <c r="M454" i="14"/>
  <c r="M455" i="14"/>
  <c r="M456" i="14"/>
  <c r="M457" i="14"/>
  <c r="M458" i="14"/>
  <c r="M459" i="14"/>
  <c r="M460" i="14"/>
  <c r="M461" i="14"/>
  <c r="M462" i="14"/>
  <c r="M463" i="14"/>
  <c r="M464" i="14"/>
  <c r="M465" i="14"/>
  <c r="M466" i="14"/>
  <c r="M467" i="14"/>
  <c r="M468" i="14"/>
  <c r="M469" i="14"/>
  <c r="M470" i="14"/>
  <c r="M471" i="14"/>
  <c r="M472" i="14"/>
  <c r="M473" i="14"/>
  <c r="M474" i="14"/>
  <c r="M475" i="14"/>
  <c r="M476" i="14"/>
  <c r="M477" i="14"/>
  <c r="M478" i="14"/>
  <c r="M479" i="14"/>
  <c r="M480" i="14"/>
  <c r="M481" i="14"/>
  <c r="M482" i="14"/>
  <c r="M483" i="14"/>
  <c r="M484" i="14"/>
  <c r="M485" i="14"/>
  <c r="M486" i="14"/>
  <c r="M487" i="14"/>
  <c r="M488" i="14"/>
  <c r="M489" i="14"/>
  <c r="M490" i="14"/>
  <c r="M491" i="14"/>
  <c r="M492" i="14"/>
  <c r="M493" i="14"/>
  <c r="M494" i="14"/>
  <c r="M495" i="14"/>
  <c r="M496" i="14"/>
  <c r="M497" i="14"/>
  <c r="M498" i="14"/>
  <c r="M499" i="14"/>
  <c r="M500" i="14"/>
  <c r="M501" i="14"/>
  <c r="M502" i="14"/>
  <c r="M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L101" i="14"/>
  <c r="L102" i="14"/>
  <c r="L103" i="14"/>
  <c r="L104" i="14"/>
  <c r="L105" i="14"/>
  <c r="L106" i="14"/>
  <c r="L107" i="14"/>
  <c r="L108" i="14"/>
  <c r="L109" i="14"/>
  <c r="L110" i="14"/>
  <c r="L111" i="14"/>
  <c r="L112" i="14"/>
  <c r="L113" i="14"/>
  <c r="L114" i="14"/>
  <c r="L115" i="14"/>
  <c r="L116" i="14"/>
  <c r="L117" i="14"/>
  <c r="L118" i="14"/>
  <c r="L119" i="14"/>
  <c r="L120" i="14"/>
  <c r="L121" i="14"/>
  <c r="L122" i="14"/>
  <c r="L123" i="14"/>
  <c r="L124" i="14"/>
  <c r="L125" i="14"/>
  <c r="L126" i="14"/>
  <c r="L127" i="14"/>
  <c r="L128" i="14"/>
  <c r="L129" i="14"/>
  <c r="L130" i="14"/>
  <c r="L131" i="14"/>
  <c r="L132" i="14"/>
  <c r="L133" i="14"/>
  <c r="L134" i="14"/>
  <c r="L135" i="14"/>
  <c r="L136" i="14"/>
  <c r="L137" i="14"/>
  <c r="L138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151" i="14"/>
  <c r="L152" i="14"/>
  <c r="L153" i="14"/>
  <c r="L154" i="14"/>
  <c r="L155" i="14"/>
  <c r="L156" i="14"/>
  <c r="L157" i="14"/>
  <c r="L158" i="14"/>
  <c r="L159" i="14"/>
  <c r="L160" i="14"/>
  <c r="L161" i="14"/>
  <c r="L162" i="14"/>
  <c r="L163" i="14"/>
  <c r="L164" i="14"/>
  <c r="L165" i="14"/>
  <c r="L166" i="14"/>
  <c r="L167" i="14"/>
  <c r="L168" i="14"/>
  <c r="L169" i="14"/>
  <c r="L170" i="14"/>
  <c r="L171" i="14"/>
  <c r="L172" i="14"/>
  <c r="L173" i="14"/>
  <c r="L174" i="14"/>
  <c r="L175" i="14"/>
  <c r="L176" i="14"/>
  <c r="L177" i="14"/>
  <c r="L178" i="14"/>
  <c r="L179" i="14"/>
  <c r="L180" i="14"/>
  <c r="L181" i="14"/>
  <c r="L182" i="14"/>
  <c r="L183" i="14"/>
  <c r="L184" i="14"/>
  <c r="L185" i="14"/>
  <c r="L186" i="14"/>
  <c r="L187" i="14"/>
  <c r="L188" i="14"/>
  <c r="L189" i="14"/>
  <c r="L190" i="14"/>
  <c r="L191" i="14"/>
  <c r="L192" i="14"/>
  <c r="L193" i="14"/>
  <c r="L194" i="14"/>
  <c r="L195" i="14"/>
  <c r="L196" i="14"/>
  <c r="L197" i="14"/>
  <c r="L198" i="14"/>
  <c r="L199" i="14"/>
  <c r="L200" i="14"/>
  <c r="L201" i="14"/>
  <c r="L202" i="14"/>
  <c r="L203" i="14"/>
  <c r="L204" i="14"/>
  <c r="L205" i="14"/>
  <c r="L206" i="14"/>
  <c r="L207" i="14"/>
  <c r="L208" i="14"/>
  <c r="L209" i="14"/>
  <c r="L210" i="14"/>
  <c r="L211" i="14"/>
  <c r="L212" i="14"/>
  <c r="L213" i="14"/>
  <c r="L214" i="14"/>
  <c r="L215" i="14"/>
  <c r="L216" i="14"/>
  <c r="L217" i="14"/>
  <c r="L218" i="14"/>
  <c r="L219" i="14"/>
  <c r="L220" i="14"/>
  <c r="L221" i="14"/>
  <c r="L222" i="14"/>
  <c r="L223" i="14"/>
  <c r="L224" i="14"/>
  <c r="L225" i="14"/>
  <c r="L226" i="14"/>
  <c r="L227" i="14"/>
  <c r="L228" i="14"/>
  <c r="L229" i="14"/>
  <c r="L230" i="14"/>
  <c r="L231" i="14"/>
  <c r="L232" i="14"/>
  <c r="L233" i="14"/>
  <c r="L234" i="14"/>
  <c r="L235" i="14"/>
  <c r="L236" i="14"/>
  <c r="L237" i="14"/>
  <c r="L238" i="14"/>
  <c r="L239" i="14"/>
  <c r="L240" i="14"/>
  <c r="L241" i="14"/>
  <c r="L242" i="14"/>
  <c r="L243" i="14"/>
  <c r="L244" i="14"/>
  <c r="L245" i="14"/>
  <c r="L246" i="14"/>
  <c r="L247" i="14"/>
  <c r="L248" i="14"/>
  <c r="L249" i="14"/>
  <c r="L250" i="14"/>
  <c r="L251" i="14"/>
  <c r="L252" i="14"/>
  <c r="L253" i="14"/>
  <c r="L254" i="14"/>
  <c r="L255" i="14"/>
  <c r="L256" i="14"/>
  <c r="L257" i="14"/>
  <c r="L258" i="14"/>
  <c r="L259" i="14"/>
  <c r="L260" i="14"/>
  <c r="L261" i="14"/>
  <c r="L262" i="14"/>
  <c r="L263" i="14"/>
  <c r="L264" i="14"/>
  <c r="L265" i="14"/>
  <c r="L266" i="14"/>
  <c r="L267" i="14"/>
  <c r="L268" i="14"/>
  <c r="L269" i="14"/>
  <c r="L270" i="14"/>
  <c r="L271" i="14"/>
  <c r="L272" i="14"/>
  <c r="L273" i="14"/>
  <c r="L274" i="14"/>
  <c r="L275" i="14"/>
  <c r="L276" i="14"/>
  <c r="L277" i="14"/>
  <c r="L278" i="14"/>
  <c r="L279" i="14"/>
  <c r="L280" i="14"/>
  <c r="L281" i="14"/>
  <c r="L282" i="14"/>
  <c r="L283" i="14"/>
  <c r="L284" i="14"/>
  <c r="L285" i="14"/>
  <c r="L286" i="14"/>
  <c r="L287" i="14"/>
  <c r="L288" i="14"/>
  <c r="L289" i="14"/>
  <c r="L290" i="14"/>
  <c r="L291" i="14"/>
  <c r="L292" i="14"/>
  <c r="L293" i="14"/>
  <c r="L294" i="14"/>
  <c r="L295" i="14"/>
  <c r="L296" i="14"/>
  <c r="L297" i="14"/>
  <c r="L298" i="14"/>
  <c r="L299" i="14"/>
  <c r="L300" i="14"/>
  <c r="L301" i="14"/>
  <c r="L302" i="14"/>
  <c r="L303" i="14"/>
  <c r="L304" i="14"/>
  <c r="L305" i="14"/>
  <c r="L306" i="14"/>
  <c r="L307" i="14"/>
  <c r="L308" i="14"/>
  <c r="L309" i="14"/>
  <c r="L310" i="14"/>
  <c r="L311" i="14"/>
  <c r="L312" i="14"/>
  <c r="L313" i="14"/>
  <c r="L314" i="14"/>
  <c r="L315" i="14"/>
  <c r="L316" i="14"/>
  <c r="L317" i="14"/>
  <c r="L318" i="14"/>
  <c r="L319" i="14"/>
  <c r="L320" i="14"/>
  <c r="L321" i="14"/>
  <c r="L322" i="14"/>
  <c r="L323" i="14"/>
  <c r="L324" i="14"/>
  <c r="L325" i="14"/>
  <c r="L326" i="14"/>
  <c r="L327" i="14"/>
  <c r="L328" i="14"/>
  <c r="L329" i="14"/>
  <c r="L330" i="14"/>
  <c r="L331" i="14"/>
  <c r="L332" i="14"/>
  <c r="L333" i="14"/>
  <c r="L334" i="14"/>
  <c r="L335" i="14"/>
  <c r="L336" i="14"/>
  <c r="L337" i="14"/>
  <c r="L338" i="14"/>
  <c r="L339" i="14"/>
  <c r="L340" i="14"/>
  <c r="L341" i="14"/>
  <c r="L342" i="14"/>
  <c r="L343" i="14"/>
  <c r="L344" i="14"/>
  <c r="L345" i="14"/>
  <c r="L346" i="14"/>
  <c r="L347" i="14"/>
  <c r="L348" i="14"/>
  <c r="L349" i="14"/>
  <c r="L350" i="14"/>
  <c r="L351" i="14"/>
  <c r="L352" i="14"/>
  <c r="L353" i="14"/>
  <c r="L354" i="14"/>
  <c r="L355" i="14"/>
  <c r="L356" i="14"/>
  <c r="L357" i="14"/>
  <c r="L358" i="14"/>
  <c r="L359" i="14"/>
  <c r="L360" i="14"/>
  <c r="L361" i="14"/>
  <c r="L362" i="14"/>
  <c r="L363" i="14"/>
  <c r="L364" i="14"/>
  <c r="L365" i="14"/>
  <c r="L366" i="14"/>
  <c r="L367" i="14"/>
  <c r="L368" i="14"/>
  <c r="L369" i="14"/>
  <c r="L370" i="14"/>
  <c r="L371" i="14"/>
  <c r="L372" i="14"/>
  <c r="L373" i="14"/>
  <c r="L374" i="14"/>
  <c r="L375" i="14"/>
  <c r="L376" i="14"/>
  <c r="L377" i="14"/>
  <c r="L378" i="14"/>
  <c r="L379" i="14"/>
  <c r="L380" i="14"/>
  <c r="L381" i="14"/>
  <c r="L382" i="14"/>
  <c r="L383" i="14"/>
  <c r="L384" i="14"/>
  <c r="L385" i="14"/>
  <c r="L386" i="14"/>
  <c r="L387" i="14"/>
  <c r="L388" i="14"/>
  <c r="L389" i="14"/>
  <c r="L390" i="14"/>
  <c r="L391" i="14"/>
  <c r="L392" i="14"/>
  <c r="L393" i="14"/>
  <c r="L394" i="14"/>
  <c r="L395" i="14"/>
  <c r="L396" i="14"/>
  <c r="L397" i="14"/>
  <c r="L398" i="14"/>
  <c r="L399" i="14"/>
  <c r="L400" i="14"/>
  <c r="L401" i="14"/>
  <c r="L402" i="14"/>
  <c r="L403" i="14"/>
  <c r="L404" i="14"/>
  <c r="L405" i="14"/>
  <c r="L406" i="14"/>
  <c r="L407" i="14"/>
  <c r="L408" i="14"/>
  <c r="L409" i="14"/>
  <c r="L410" i="14"/>
  <c r="L411" i="14"/>
  <c r="L412" i="14"/>
  <c r="L413" i="14"/>
  <c r="L414" i="14"/>
  <c r="L415" i="14"/>
  <c r="L416" i="14"/>
  <c r="L417" i="14"/>
  <c r="L418" i="14"/>
  <c r="L419" i="14"/>
  <c r="L420" i="14"/>
  <c r="L421" i="14"/>
  <c r="L422" i="14"/>
  <c r="L423" i="14"/>
  <c r="L424" i="14"/>
  <c r="L425" i="14"/>
  <c r="L426" i="14"/>
  <c r="L427" i="14"/>
  <c r="L428" i="14"/>
  <c r="L429" i="14"/>
  <c r="L430" i="14"/>
  <c r="L431" i="14"/>
  <c r="L432" i="14"/>
  <c r="L433" i="14"/>
  <c r="L434" i="14"/>
  <c r="L435" i="14"/>
  <c r="L436" i="14"/>
  <c r="L437" i="14"/>
  <c r="L438" i="14"/>
  <c r="L439" i="14"/>
  <c r="L440" i="14"/>
  <c r="L441" i="14"/>
  <c r="L442" i="14"/>
  <c r="L443" i="14"/>
  <c r="L444" i="14"/>
  <c r="L445" i="14"/>
  <c r="L446" i="14"/>
  <c r="L447" i="14"/>
  <c r="L448" i="14"/>
  <c r="L449" i="14"/>
  <c r="L450" i="14"/>
  <c r="L451" i="14"/>
  <c r="L452" i="14"/>
  <c r="L453" i="14"/>
  <c r="L454" i="14"/>
  <c r="L455" i="14"/>
  <c r="L456" i="14"/>
  <c r="L457" i="14"/>
  <c r="L458" i="14"/>
  <c r="L459" i="14"/>
  <c r="L460" i="14"/>
  <c r="L461" i="14"/>
  <c r="L462" i="14"/>
  <c r="L463" i="14"/>
  <c r="L464" i="14"/>
  <c r="L465" i="14"/>
  <c r="L466" i="14"/>
  <c r="L467" i="14"/>
  <c r="L468" i="14"/>
  <c r="L469" i="14"/>
  <c r="L470" i="14"/>
  <c r="L471" i="14"/>
  <c r="L472" i="14"/>
  <c r="L473" i="14"/>
  <c r="L474" i="14"/>
  <c r="L475" i="14"/>
  <c r="L476" i="14"/>
  <c r="L477" i="14"/>
  <c r="L478" i="14"/>
  <c r="L479" i="14"/>
  <c r="L480" i="14"/>
  <c r="L481" i="14"/>
  <c r="L482" i="14"/>
  <c r="L483" i="14"/>
  <c r="L484" i="14"/>
  <c r="L485" i="14"/>
  <c r="L486" i="14"/>
  <c r="L487" i="14"/>
  <c r="L488" i="14"/>
  <c r="L489" i="14"/>
  <c r="L490" i="14"/>
  <c r="L491" i="14"/>
  <c r="L492" i="14"/>
  <c r="L493" i="14"/>
  <c r="L494" i="14"/>
  <c r="L495" i="14"/>
  <c r="L496" i="14"/>
  <c r="L497" i="14"/>
  <c r="L498" i="14"/>
  <c r="L499" i="14"/>
  <c r="L500" i="14"/>
  <c r="L501" i="14"/>
  <c r="L502" i="14"/>
  <c r="L7" i="14"/>
  <c r="G11" i="16"/>
  <c r="H11" i="16"/>
  <c r="G12" i="16"/>
  <c r="H12" i="16"/>
  <c r="G13" i="16"/>
  <c r="H13" i="16"/>
  <c r="G14" i="16"/>
  <c r="H14" i="16"/>
  <c r="G15" i="16"/>
  <c r="H15" i="16"/>
  <c r="G16" i="16"/>
  <c r="H16" i="16"/>
  <c r="G17" i="16"/>
  <c r="H17" i="16"/>
  <c r="G18" i="16"/>
  <c r="H18" i="16"/>
  <c r="G19" i="16"/>
  <c r="H19" i="16"/>
  <c r="G20" i="16"/>
  <c r="H20" i="16"/>
  <c r="G21" i="16"/>
  <c r="H21" i="16"/>
  <c r="G22" i="16"/>
  <c r="H22" i="16"/>
  <c r="G23" i="16"/>
  <c r="H23" i="16"/>
  <c r="G24" i="16"/>
  <c r="H24" i="16"/>
  <c r="G25" i="16"/>
  <c r="H25" i="16"/>
  <c r="G26" i="16"/>
  <c r="H26" i="16"/>
  <c r="G27" i="16"/>
  <c r="H27" i="16"/>
  <c r="G28" i="16"/>
  <c r="H28" i="16"/>
  <c r="G29" i="16"/>
  <c r="H29" i="16"/>
  <c r="G30" i="16"/>
  <c r="H30" i="16"/>
  <c r="G31" i="16"/>
  <c r="H31" i="16"/>
  <c r="G32" i="16"/>
  <c r="H32" i="16"/>
  <c r="G33" i="16"/>
  <c r="H33" i="16"/>
  <c r="G34" i="16"/>
  <c r="H34" i="16"/>
  <c r="G35" i="16"/>
  <c r="H35" i="16"/>
  <c r="G36" i="16"/>
  <c r="H36" i="16"/>
  <c r="G37" i="16"/>
  <c r="H37" i="16"/>
  <c r="G38" i="16"/>
  <c r="H38" i="16"/>
  <c r="G39" i="16"/>
  <c r="H39" i="16"/>
  <c r="G40" i="16"/>
  <c r="H40" i="16"/>
  <c r="G41" i="16"/>
  <c r="H41" i="16"/>
  <c r="G42" i="16"/>
  <c r="H42" i="16"/>
  <c r="G43" i="16"/>
  <c r="H43" i="16"/>
  <c r="G44" i="16"/>
  <c r="H44" i="16"/>
  <c r="G45" i="16"/>
  <c r="H45" i="16"/>
  <c r="G46" i="16"/>
  <c r="H46" i="16"/>
  <c r="G47" i="16"/>
  <c r="H47" i="16"/>
  <c r="G48" i="16"/>
  <c r="H48" i="16"/>
  <c r="H10" i="16"/>
  <c r="G10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C11" i="16"/>
  <c r="C12" i="16"/>
  <c r="C13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I8" i="14"/>
  <c r="O8" i="14" s="1"/>
  <c r="I9" i="14"/>
  <c r="I10" i="14"/>
  <c r="P10" i="14" s="1"/>
  <c r="I11" i="14"/>
  <c r="I12" i="14"/>
  <c r="P12" i="14" s="1"/>
  <c r="I13" i="14"/>
  <c r="I14" i="14"/>
  <c r="I15" i="14"/>
  <c r="I16" i="14"/>
  <c r="I17" i="14"/>
  <c r="I18" i="14"/>
  <c r="I19" i="14"/>
  <c r="I20" i="14"/>
  <c r="P20" i="14" s="1"/>
  <c r="I21" i="14"/>
  <c r="I22" i="14"/>
  <c r="I23" i="14"/>
  <c r="I24" i="14"/>
  <c r="I25" i="14"/>
  <c r="I26" i="14"/>
  <c r="I27" i="14"/>
  <c r="I28" i="14"/>
  <c r="P28" i="14" s="1"/>
  <c r="I29" i="14"/>
  <c r="I30" i="14"/>
  <c r="I31" i="14"/>
  <c r="I32" i="14"/>
  <c r="I33" i="14"/>
  <c r="I34" i="14"/>
  <c r="I35" i="14"/>
  <c r="I36" i="14"/>
  <c r="P36" i="14" s="1"/>
  <c r="I37" i="14"/>
  <c r="I38" i="14"/>
  <c r="I39" i="14"/>
  <c r="I40" i="14"/>
  <c r="I41" i="14"/>
  <c r="I42" i="14"/>
  <c r="I43" i="14"/>
  <c r="I44" i="14"/>
  <c r="P44" i="14" s="1"/>
  <c r="I45" i="14"/>
  <c r="I46" i="14"/>
  <c r="I47" i="14"/>
  <c r="I48" i="14"/>
  <c r="I49" i="14"/>
  <c r="I50" i="14"/>
  <c r="I51" i="14"/>
  <c r="I52" i="14"/>
  <c r="P52" i="14" s="1"/>
  <c r="I53" i="14"/>
  <c r="I54" i="14"/>
  <c r="I55" i="14"/>
  <c r="I56" i="14"/>
  <c r="I57" i="14"/>
  <c r="I58" i="14"/>
  <c r="I59" i="14"/>
  <c r="I60" i="14"/>
  <c r="P60" i="14" s="1"/>
  <c r="I61" i="14"/>
  <c r="I62" i="14"/>
  <c r="I63" i="14"/>
  <c r="I64" i="14"/>
  <c r="I65" i="14"/>
  <c r="I66" i="14"/>
  <c r="I67" i="14"/>
  <c r="I68" i="14"/>
  <c r="P68" i="14" s="1"/>
  <c r="I69" i="14"/>
  <c r="I70" i="14"/>
  <c r="I71" i="14"/>
  <c r="I72" i="14"/>
  <c r="I73" i="14"/>
  <c r="I74" i="14"/>
  <c r="I75" i="14"/>
  <c r="I76" i="14"/>
  <c r="P76" i="14" s="1"/>
  <c r="I77" i="14"/>
  <c r="I78" i="14"/>
  <c r="I79" i="14"/>
  <c r="I80" i="14"/>
  <c r="I81" i="14"/>
  <c r="I82" i="14"/>
  <c r="I83" i="14"/>
  <c r="I84" i="14"/>
  <c r="P84" i="14" s="1"/>
  <c r="I85" i="14"/>
  <c r="I86" i="14"/>
  <c r="I87" i="14"/>
  <c r="I88" i="14"/>
  <c r="I89" i="14"/>
  <c r="I90" i="14"/>
  <c r="I91" i="14"/>
  <c r="I92" i="14"/>
  <c r="P92" i="14" s="1"/>
  <c r="I93" i="14"/>
  <c r="I94" i="14"/>
  <c r="I95" i="14"/>
  <c r="I96" i="14"/>
  <c r="I97" i="14"/>
  <c r="I98" i="14"/>
  <c r="I99" i="14"/>
  <c r="I100" i="14"/>
  <c r="P100" i="14" s="1"/>
  <c r="I101" i="14"/>
  <c r="I102" i="14"/>
  <c r="I103" i="14"/>
  <c r="I104" i="14"/>
  <c r="I105" i="14"/>
  <c r="I106" i="14"/>
  <c r="I107" i="14"/>
  <c r="I108" i="14"/>
  <c r="P108" i="14" s="1"/>
  <c r="I109" i="14"/>
  <c r="I110" i="14"/>
  <c r="I111" i="14"/>
  <c r="I112" i="14"/>
  <c r="I113" i="14"/>
  <c r="I114" i="14"/>
  <c r="I115" i="14"/>
  <c r="I116" i="14"/>
  <c r="P116" i="14" s="1"/>
  <c r="I117" i="14"/>
  <c r="I118" i="14"/>
  <c r="I119" i="14"/>
  <c r="I120" i="14"/>
  <c r="I121" i="14"/>
  <c r="I122" i="14"/>
  <c r="I123" i="14"/>
  <c r="I124" i="14"/>
  <c r="P124" i="14" s="1"/>
  <c r="I125" i="14"/>
  <c r="I126" i="14"/>
  <c r="I127" i="14"/>
  <c r="I128" i="14"/>
  <c r="I129" i="14"/>
  <c r="I130" i="14"/>
  <c r="I131" i="14"/>
  <c r="I132" i="14"/>
  <c r="P132" i="14" s="1"/>
  <c r="I133" i="14"/>
  <c r="I134" i="14"/>
  <c r="I135" i="14"/>
  <c r="I136" i="14"/>
  <c r="I137" i="14"/>
  <c r="I138" i="14"/>
  <c r="I139" i="14"/>
  <c r="I140" i="14"/>
  <c r="P140" i="14" s="1"/>
  <c r="I141" i="14"/>
  <c r="I142" i="14"/>
  <c r="I143" i="14"/>
  <c r="I144" i="14"/>
  <c r="I145" i="14"/>
  <c r="I146" i="14"/>
  <c r="I147" i="14"/>
  <c r="I148" i="14"/>
  <c r="P148" i="14" s="1"/>
  <c r="I149" i="14"/>
  <c r="I150" i="14"/>
  <c r="I151" i="14"/>
  <c r="I152" i="14"/>
  <c r="I153" i="14"/>
  <c r="I154" i="14"/>
  <c r="I155" i="14"/>
  <c r="I156" i="14"/>
  <c r="P156" i="14" s="1"/>
  <c r="I157" i="14"/>
  <c r="I158" i="14"/>
  <c r="I159" i="14"/>
  <c r="I160" i="14"/>
  <c r="I161" i="14"/>
  <c r="I162" i="14"/>
  <c r="I163" i="14"/>
  <c r="I164" i="14"/>
  <c r="P164" i="14" s="1"/>
  <c r="I165" i="14"/>
  <c r="I166" i="14"/>
  <c r="I167" i="14"/>
  <c r="I168" i="14"/>
  <c r="I169" i="14"/>
  <c r="I170" i="14"/>
  <c r="I171" i="14"/>
  <c r="I172" i="14"/>
  <c r="P172" i="14" s="1"/>
  <c r="I173" i="14"/>
  <c r="I174" i="14"/>
  <c r="I175" i="14"/>
  <c r="I176" i="14"/>
  <c r="I177" i="14"/>
  <c r="I178" i="14"/>
  <c r="I179" i="14"/>
  <c r="I180" i="14"/>
  <c r="P180" i="14" s="1"/>
  <c r="I181" i="14"/>
  <c r="I182" i="14"/>
  <c r="I183" i="14"/>
  <c r="I184" i="14"/>
  <c r="I185" i="14"/>
  <c r="I186" i="14"/>
  <c r="I187" i="14"/>
  <c r="I188" i="14"/>
  <c r="P188" i="14" s="1"/>
  <c r="I189" i="14"/>
  <c r="I190" i="14"/>
  <c r="I191" i="14"/>
  <c r="I192" i="14"/>
  <c r="I193" i="14"/>
  <c r="I194" i="14"/>
  <c r="I195" i="14"/>
  <c r="I196" i="14"/>
  <c r="P196" i="14" s="1"/>
  <c r="I197" i="14"/>
  <c r="I198" i="14"/>
  <c r="I199" i="14"/>
  <c r="I200" i="14"/>
  <c r="I201" i="14"/>
  <c r="I202" i="14"/>
  <c r="I203" i="14"/>
  <c r="I204" i="14"/>
  <c r="P204" i="14" s="1"/>
  <c r="I205" i="14"/>
  <c r="I206" i="14"/>
  <c r="I207" i="14"/>
  <c r="I208" i="14"/>
  <c r="I209" i="14"/>
  <c r="I210" i="14"/>
  <c r="I211" i="14"/>
  <c r="I212" i="14"/>
  <c r="P212" i="14" s="1"/>
  <c r="I213" i="14"/>
  <c r="I214" i="14"/>
  <c r="P214" i="14" s="1"/>
  <c r="I215" i="14"/>
  <c r="I216" i="14"/>
  <c r="I217" i="14"/>
  <c r="I218" i="14"/>
  <c r="P218" i="14" s="1"/>
  <c r="I219" i="14"/>
  <c r="I220" i="14"/>
  <c r="P220" i="14" s="1"/>
  <c r="I221" i="14"/>
  <c r="I222" i="14"/>
  <c r="P222" i="14" s="1"/>
  <c r="I223" i="14"/>
  <c r="I224" i="14"/>
  <c r="I225" i="14"/>
  <c r="I226" i="14"/>
  <c r="P226" i="14" s="1"/>
  <c r="I227" i="14"/>
  <c r="I228" i="14"/>
  <c r="P228" i="14" s="1"/>
  <c r="I229" i="14"/>
  <c r="I230" i="14"/>
  <c r="P230" i="14" s="1"/>
  <c r="I231" i="14"/>
  <c r="I232" i="14"/>
  <c r="I233" i="14"/>
  <c r="I234" i="14"/>
  <c r="P234" i="14" s="1"/>
  <c r="I235" i="14"/>
  <c r="I236" i="14"/>
  <c r="P236" i="14" s="1"/>
  <c r="I237" i="14"/>
  <c r="I238" i="14"/>
  <c r="P238" i="14" s="1"/>
  <c r="I239" i="14"/>
  <c r="I240" i="14"/>
  <c r="I241" i="14"/>
  <c r="I242" i="14"/>
  <c r="P242" i="14" s="1"/>
  <c r="I243" i="14"/>
  <c r="I244" i="14"/>
  <c r="P244" i="14" s="1"/>
  <c r="I245" i="14"/>
  <c r="I246" i="14"/>
  <c r="P246" i="14" s="1"/>
  <c r="I247" i="14"/>
  <c r="I248" i="14"/>
  <c r="I249" i="14"/>
  <c r="I250" i="14"/>
  <c r="P250" i="14" s="1"/>
  <c r="I251" i="14"/>
  <c r="I252" i="14"/>
  <c r="P252" i="14" s="1"/>
  <c r="I253" i="14"/>
  <c r="I254" i="14"/>
  <c r="P254" i="14" s="1"/>
  <c r="I255" i="14"/>
  <c r="I256" i="14"/>
  <c r="I257" i="14"/>
  <c r="I258" i="14"/>
  <c r="P258" i="14" s="1"/>
  <c r="I259" i="14"/>
  <c r="I260" i="14"/>
  <c r="P260" i="14" s="1"/>
  <c r="I261" i="14"/>
  <c r="I262" i="14"/>
  <c r="P262" i="14" s="1"/>
  <c r="I263" i="14"/>
  <c r="I264" i="14"/>
  <c r="I265" i="14"/>
  <c r="I266" i="14"/>
  <c r="P266" i="14" s="1"/>
  <c r="I267" i="14"/>
  <c r="I268" i="14"/>
  <c r="P268" i="14" s="1"/>
  <c r="I269" i="14"/>
  <c r="I270" i="14"/>
  <c r="P270" i="14" s="1"/>
  <c r="I271" i="14"/>
  <c r="I272" i="14"/>
  <c r="I273" i="14"/>
  <c r="I274" i="14"/>
  <c r="P274" i="14" s="1"/>
  <c r="I275" i="14"/>
  <c r="I276" i="14"/>
  <c r="P276" i="14" s="1"/>
  <c r="I277" i="14"/>
  <c r="I278" i="14"/>
  <c r="P278" i="14" s="1"/>
  <c r="I279" i="14"/>
  <c r="I280" i="14"/>
  <c r="I281" i="14"/>
  <c r="I282" i="14"/>
  <c r="P282" i="14" s="1"/>
  <c r="I283" i="14"/>
  <c r="I284" i="14"/>
  <c r="P284" i="14" s="1"/>
  <c r="I285" i="14"/>
  <c r="I286" i="14"/>
  <c r="P286" i="14" s="1"/>
  <c r="I287" i="14"/>
  <c r="I288" i="14"/>
  <c r="I289" i="14"/>
  <c r="I290" i="14"/>
  <c r="P290" i="14" s="1"/>
  <c r="I291" i="14"/>
  <c r="I292" i="14"/>
  <c r="P292" i="14" s="1"/>
  <c r="I293" i="14"/>
  <c r="I294" i="14"/>
  <c r="P294" i="14" s="1"/>
  <c r="I295" i="14"/>
  <c r="I296" i="14"/>
  <c r="I297" i="14"/>
  <c r="I298" i="14"/>
  <c r="P298" i="14" s="1"/>
  <c r="I299" i="14"/>
  <c r="I300" i="14"/>
  <c r="P300" i="14" s="1"/>
  <c r="I301" i="14"/>
  <c r="I302" i="14"/>
  <c r="P302" i="14" s="1"/>
  <c r="I303" i="14"/>
  <c r="I304" i="14"/>
  <c r="I305" i="14"/>
  <c r="I306" i="14"/>
  <c r="P306" i="14" s="1"/>
  <c r="I307" i="14"/>
  <c r="I308" i="14"/>
  <c r="P308" i="14" s="1"/>
  <c r="I309" i="14"/>
  <c r="I310" i="14"/>
  <c r="P310" i="14" s="1"/>
  <c r="I311" i="14"/>
  <c r="I312" i="14"/>
  <c r="I313" i="14"/>
  <c r="I314" i="14"/>
  <c r="P314" i="14" s="1"/>
  <c r="I315" i="14"/>
  <c r="I316" i="14"/>
  <c r="P316" i="14" s="1"/>
  <c r="I317" i="14"/>
  <c r="I318" i="14"/>
  <c r="P318" i="14" s="1"/>
  <c r="I319" i="14"/>
  <c r="I320" i="14"/>
  <c r="I321" i="14"/>
  <c r="I322" i="14"/>
  <c r="P322" i="14" s="1"/>
  <c r="I323" i="14"/>
  <c r="I324" i="14"/>
  <c r="P324" i="14" s="1"/>
  <c r="I325" i="14"/>
  <c r="I326" i="14"/>
  <c r="P326" i="14" s="1"/>
  <c r="I327" i="14"/>
  <c r="I328" i="14"/>
  <c r="I329" i="14"/>
  <c r="I330" i="14"/>
  <c r="P330" i="14" s="1"/>
  <c r="I331" i="14"/>
  <c r="I332" i="14"/>
  <c r="P332" i="14" s="1"/>
  <c r="I333" i="14"/>
  <c r="I334" i="14"/>
  <c r="P334" i="14" s="1"/>
  <c r="I335" i="14"/>
  <c r="I336" i="14"/>
  <c r="I337" i="14"/>
  <c r="I338" i="14"/>
  <c r="P338" i="14" s="1"/>
  <c r="I339" i="14"/>
  <c r="I340" i="14"/>
  <c r="P340" i="14" s="1"/>
  <c r="I341" i="14"/>
  <c r="I342" i="14"/>
  <c r="P342" i="14" s="1"/>
  <c r="I343" i="14"/>
  <c r="I344" i="14"/>
  <c r="I345" i="14"/>
  <c r="I346" i="14"/>
  <c r="P346" i="14" s="1"/>
  <c r="I347" i="14"/>
  <c r="I348" i="14"/>
  <c r="P348" i="14" s="1"/>
  <c r="I349" i="14"/>
  <c r="I350" i="14"/>
  <c r="P350" i="14" s="1"/>
  <c r="I351" i="14"/>
  <c r="I352" i="14"/>
  <c r="I353" i="14"/>
  <c r="I354" i="14"/>
  <c r="P354" i="14" s="1"/>
  <c r="I355" i="14"/>
  <c r="I356" i="14"/>
  <c r="I357" i="14"/>
  <c r="I358" i="14"/>
  <c r="P358" i="14" s="1"/>
  <c r="I359" i="14"/>
  <c r="I360" i="14"/>
  <c r="I361" i="14"/>
  <c r="I362" i="14"/>
  <c r="P362" i="14" s="1"/>
  <c r="I363" i="14"/>
  <c r="I364" i="14"/>
  <c r="I365" i="14"/>
  <c r="I366" i="14"/>
  <c r="P366" i="14" s="1"/>
  <c r="I367" i="14"/>
  <c r="I368" i="14"/>
  <c r="I369" i="14"/>
  <c r="I370" i="14"/>
  <c r="P370" i="14" s="1"/>
  <c r="I371" i="14"/>
  <c r="I372" i="14"/>
  <c r="I373" i="14"/>
  <c r="I374" i="14"/>
  <c r="P374" i="14" s="1"/>
  <c r="I375" i="14"/>
  <c r="I376" i="14"/>
  <c r="I377" i="14"/>
  <c r="I378" i="14"/>
  <c r="P378" i="14" s="1"/>
  <c r="I379" i="14"/>
  <c r="I380" i="14"/>
  <c r="I381" i="14"/>
  <c r="I382" i="14"/>
  <c r="P382" i="14" s="1"/>
  <c r="I383" i="14"/>
  <c r="I384" i="14"/>
  <c r="I385" i="14"/>
  <c r="I386" i="14"/>
  <c r="P386" i="14" s="1"/>
  <c r="I387" i="14"/>
  <c r="I388" i="14"/>
  <c r="I389" i="14"/>
  <c r="I390" i="14"/>
  <c r="P390" i="14" s="1"/>
  <c r="I391" i="14"/>
  <c r="I392" i="14"/>
  <c r="I393" i="14"/>
  <c r="I394" i="14"/>
  <c r="P394" i="14" s="1"/>
  <c r="I395" i="14"/>
  <c r="I396" i="14"/>
  <c r="I397" i="14"/>
  <c r="I398" i="14"/>
  <c r="P398" i="14" s="1"/>
  <c r="I399" i="14"/>
  <c r="I400" i="14"/>
  <c r="I401" i="14"/>
  <c r="I402" i="14"/>
  <c r="P402" i="14" s="1"/>
  <c r="I403" i="14"/>
  <c r="I404" i="14"/>
  <c r="I405" i="14"/>
  <c r="I406" i="14"/>
  <c r="P406" i="14" s="1"/>
  <c r="I407" i="14"/>
  <c r="I408" i="14"/>
  <c r="I409" i="14"/>
  <c r="I410" i="14"/>
  <c r="P410" i="14" s="1"/>
  <c r="I411" i="14"/>
  <c r="I412" i="14"/>
  <c r="I413" i="14"/>
  <c r="I414" i="14"/>
  <c r="P414" i="14" s="1"/>
  <c r="I415" i="14"/>
  <c r="I416" i="14"/>
  <c r="I417" i="14"/>
  <c r="I418" i="14"/>
  <c r="P418" i="14" s="1"/>
  <c r="I419" i="14"/>
  <c r="I420" i="14"/>
  <c r="I421" i="14"/>
  <c r="I422" i="14"/>
  <c r="P422" i="14" s="1"/>
  <c r="I423" i="14"/>
  <c r="I424" i="14"/>
  <c r="I425" i="14"/>
  <c r="I426" i="14"/>
  <c r="P426" i="14" s="1"/>
  <c r="I427" i="14"/>
  <c r="I428" i="14"/>
  <c r="I429" i="14"/>
  <c r="I430" i="14"/>
  <c r="P430" i="14" s="1"/>
  <c r="I431" i="14"/>
  <c r="I432" i="14"/>
  <c r="I433" i="14"/>
  <c r="I434" i="14"/>
  <c r="P434" i="14" s="1"/>
  <c r="I435" i="14"/>
  <c r="I436" i="14"/>
  <c r="I437" i="14"/>
  <c r="I438" i="14"/>
  <c r="P438" i="14" s="1"/>
  <c r="I439" i="14"/>
  <c r="I440" i="14"/>
  <c r="I441" i="14"/>
  <c r="I442" i="14"/>
  <c r="P442" i="14" s="1"/>
  <c r="I443" i="14"/>
  <c r="I444" i="14"/>
  <c r="I445" i="14"/>
  <c r="I446" i="14"/>
  <c r="P446" i="14" s="1"/>
  <c r="I447" i="14"/>
  <c r="I448" i="14"/>
  <c r="I449" i="14"/>
  <c r="I450" i="14"/>
  <c r="P450" i="14" s="1"/>
  <c r="I451" i="14"/>
  <c r="I452" i="14"/>
  <c r="I453" i="14"/>
  <c r="I454" i="14"/>
  <c r="P454" i="14" s="1"/>
  <c r="I455" i="14"/>
  <c r="I456" i="14"/>
  <c r="I457" i="14"/>
  <c r="I458" i="14"/>
  <c r="P458" i="14" s="1"/>
  <c r="I459" i="14"/>
  <c r="I460" i="14"/>
  <c r="I461" i="14"/>
  <c r="I462" i="14"/>
  <c r="P462" i="14" s="1"/>
  <c r="I463" i="14"/>
  <c r="I464" i="14"/>
  <c r="I465" i="14"/>
  <c r="I466" i="14"/>
  <c r="P466" i="14" s="1"/>
  <c r="I467" i="14"/>
  <c r="I468" i="14"/>
  <c r="I469" i="14"/>
  <c r="I470" i="14"/>
  <c r="P470" i="14" s="1"/>
  <c r="I471" i="14"/>
  <c r="I472" i="14"/>
  <c r="I473" i="14"/>
  <c r="I474" i="14"/>
  <c r="P474" i="14" s="1"/>
  <c r="I475" i="14"/>
  <c r="I476" i="14"/>
  <c r="I477" i="14"/>
  <c r="I478" i="14"/>
  <c r="P478" i="14" s="1"/>
  <c r="I479" i="14"/>
  <c r="I480" i="14"/>
  <c r="I481" i="14"/>
  <c r="I482" i="14"/>
  <c r="P482" i="14" s="1"/>
  <c r="I483" i="14"/>
  <c r="I484" i="14"/>
  <c r="I485" i="14"/>
  <c r="I486" i="14"/>
  <c r="P486" i="14" s="1"/>
  <c r="I487" i="14"/>
  <c r="I488" i="14"/>
  <c r="I489" i="14"/>
  <c r="I490" i="14"/>
  <c r="P490" i="14" s="1"/>
  <c r="I491" i="14"/>
  <c r="I492" i="14"/>
  <c r="P492" i="14" s="1"/>
  <c r="I493" i="14"/>
  <c r="I494" i="14"/>
  <c r="P494" i="14" s="1"/>
  <c r="I495" i="14"/>
  <c r="I496" i="14"/>
  <c r="P496" i="14" s="1"/>
  <c r="I497" i="14"/>
  <c r="I498" i="14"/>
  <c r="P498" i="14" s="1"/>
  <c r="I499" i="14"/>
  <c r="I500" i="14"/>
  <c r="P500" i="14" s="1"/>
  <c r="I501" i="14"/>
  <c r="I502" i="14"/>
  <c r="P502" i="14" s="1"/>
  <c r="I7" i="1"/>
  <c r="I5" i="1" s="1"/>
  <c r="C14" i="16"/>
  <c r="I7" i="14"/>
  <c r="P9" i="14"/>
  <c r="P11" i="14"/>
  <c r="P13" i="14"/>
  <c r="P15" i="14"/>
  <c r="P16" i="14"/>
  <c r="P17" i="14"/>
  <c r="P19" i="14"/>
  <c r="P21" i="14"/>
  <c r="P23" i="14"/>
  <c r="P24" i="14"/>
  <c r="P25" i="14"/>
  <c r="P27" i="14"/>
  <c r="P29" i="14"/>
  <c r="P31" i="14"/>
  <c r="P32" i="14"/>
  <c r="P33" i="14"/>
  <c r="P35" i="14"/>
  <c r="P37" i="14"/>
  <c r="P39" i="14"/>
  <c r="P40" i="14"/>
  <c r="P41" i="14"/>
  <c r="P43" i="14"/>
  <c r="P45" i="14"/>
  <c r="P47" i="14"/>
  <c r="P48" i="14"/>
  <c r="P49" i="14"/>
  <c r="P51" i="14"/>
  <c r="P53" i="14"/>
  <c r="P55" i="14"/>
  <c r="P56" i="14"/>
  <c r="P57" i="14"/>
  <c r="P59" i="14"/>
  <c r="P61" i="14"/>
  <c r="P63" i="14"/>
  <c r="P64" i="14"/>
  <c r="P65" i="14"/>
  <c r="P67" i="14"/>
  <c r="P69" i="14"/>
  <c r="P71" i="14"/>
  <c r="P72" i="14"/>
  <c r="P73" i="14"/>
  <c r="P75" i="14"/>
  <c r="P77" i="14"/>
  <c r="P79" i="14"/>
  <c r="P80" i="14"/>
  <c r="P81" i="14"/>
  <c r="P83" i="14"/>
  <c r="P85" i="14"/>
  <c r="P87" i="14"/>
  <c r="P88" i="14"/>
  <c r="P89" i="14"/>
  <c r="P91" i="14"/>
  <c r="P93" i="14"/>
  <c r="P95" i="14"/>
  <c r="P96" i="14"/>
  <c r="P97" i="14"/>
  <c r="P99" i="14"/>
  <c r="P101" i="14"/>
  <c r="P103" i="14"/>
  <c r="P104" i="14"/>
  <c r="P105" i="14"/>
  <c r="P107" i="14"/>
  <c r="P109" i="14"/>
  <c r="P111" i="14"/>
  <c r="P112" i="14"/>
  <c r="P113" i="14"/>
  <c r="P115" i="14"/>
  <c r="P117" i="14"/>
  <c r="P119" i="14"/>
  <c r="P120" i="14"/>
  <c r="P121" i="14"/>
  <c r="P123" i="14"/>
  <c r="P125" i="14"/>
  <c r="P127" i="14"/>
  <c r="P128" i="14"/>
  <c r="P129" i="14"/>
  <c r="P131" i="14"/>
  <c r="P133" i="14"/>
  <c r="P135" i="14"/>
  <c r="P136" i="14"/>
  <c r="P137" i="14"/>
  <c r="P139" i="14"/>
  <c r="P141" i="14"/>
  <c r="P143" i="14"/>
  <c r="P144" i="14"/>
  <c r="P145" i="14"/>
  <c r="P147" i="14"/>
  <c r="P149" i="14"/>
  <c r="P151" i="14"/>
  <c r="P152" i="14"/>
  <c r="P153" i="14"/>
  <c r="P155" i="14"/>
  <c r="P157" i="14"/>
  <c r="P159" i="14"/>
  <c r="P160" i="14"/>
  <c r="P161" i="14"/>
  <c r="P163" i="14"/>
  <c r="P165" i="14"/>
  <c r="P167" i="14"/>
  <c r="P168" i="14"/>
  <c r="P169" i="14"/>
  <c r="P171" i="14"/>
  <c r="P173" i="14"/>
  <c r="P175" i="14"/>
  <c r="P176" i="14"/>
  <c r="P177" i="14"/>
  <c r="P179" i="14"/>
  <c r="P181" i="14"/>
  <c r="P183" i="14"/>
  <c r="P184" i="14"/>
  <c r="P185" i="14"/>
  <c r="P187" i="14"/>
  <c r="P189" i="14"/>
  <c r="P191" i="14"/>
  <c r="P192" i="14"/>
  <c r="P193" i="14"/>
  <c r="P195" i="14"/>
  <c r="P197" i="14"/>
  <c r="P199" i="14"/>
  <c r="P200" i="14"/>
  <c r="P201" i="14"/>
  <c r="P203" i="14"/>
  <c r="P205" i="14"/>
  <c r="P207" i="14"/>
  <c r="P208" i="14"/>
  <c r="P209" i="14"/>
  <c r="P211" i="14"/>
  <c r="P213" i="14"/>
  <c r="P215" i="14"/>
  <c r="P216" i="14"/>
  <c r="P217" i="14"/>
  <c r="P219" i="14"/>
  <c r="P221" i="14"/>
  <c r="P223" i="14"/>
  <c r="P224" i="14"/>
  <c r="P225" i="14"/>
  <c r="P227" i="14"/>
  <c r="P229" i="14"/>
  <c r="P231" i="14"/>
  <c r="P232" i="14"/>
  <c r="P233" i="14"/>
  <c r="P235" i="14"/>
  <c r="P237" i="14"/>
  <c r="P239" i="14"/>
  <c r="P240" i="14"/>
  <c r="P241" i="14"/>
  <c r="P243" i="14"/>
  <c r="P245" i="14"/>
  <c r="P247" i="14"/>
  <c r="P248" i="14"/>
  <c r="P249" i="14"/>
  <c r="P251" i="14"/>
  <c r="P253" i="14"/>
  <c r="P255" i="14"/>
  <c r="P256" i="14"/>
  <c r="P257" i="14"/>
  <c r="P259" i="14"/>
  <c r="P261" i="14"/>
  <c r="P263" i="14"/>
  <c r="P264" i="14"/>
  <c r="P265" i="14"/>
  <c r="P267" i="14"/>
  <c r="P269" i="14"/>
  <c r="P271" i="14"/>
  <c r="P272" i="14"/>
  <c r="P273" i="14"/>
  <c r="P275" i="14"/>
  <c r="P277" i="14"/>
  <c r="P279" i="14"/>
  <c r="P280" i="14"/>
  <c r="P281" i="14"/>
  <c r="P283" i="14"/>
  <c r="P285" i="14"/>
  <c r="P287" i="14"/>
  <c r="P288" i="14"/>
  <c r="P289" i="14"/>
  <c r="P291" i="14"/>
  <c r="P293" i="14"/>
  <c r="P295" i="14"/>
  <c r="P296" i="14"/>
  <c r="P297" i="14"/>
  <c r="P299" i="14"/>
  <c r="P301" i="14"/>
  <c r="P303" i="14"/>
  <c r="P304" i="14"/>
  <c r="P305" i="14"/>
  <c r="P307" i="14"/>
  <c r="P309" i="14"/>
  <c r="P311" i="14"/>
  <c r="P312" i="14"/>
  <c r="P313" i="14"/>
  <c r="P315" i="14"/>
  <c r="P317" i="14"/>
  <c r="P319" i="14"/>
  <c r="P320" i="14"/>
  <c r="P321" i="14"/>
  <c r="P323" i="14"/>
  <c r="P325" i="14"/>
  <c r="P327" i="14"/>
  <c r="P328" i="14"/>
  <c r="P329" i="14"/>
  <c r="P331" i="14"/>
  <c r="P333" i="14"/>
  <c r="P335" i="14"/>
  <c r="P336" i="14"/>
  <c r="P337" i="14"/>
  <c r="P339" i="14"/>
  <c r="P341" i="14"/>
  <c r="P343" i="14"/>
  <c r="P344" i="14"/>
  <c r="P345" i="14"/>
  <c r="P347" i="14"/>
  <c r="P349" i="14"/>
  <c r="P351" i="14"/>
  <c r="P352" i="14"/>
  <c r="P353" i="14"/>
  <c r="P355" i="14"/>
  <c r="P356" i="14"/>
  <c r="P357" i="14"/>
  <c r="P359" i="14"/>
  <c r="P360" i="14"/>
  <c r="P361" i="14"/>
  <c r="P363" i="14"/>
  <c r="P364" i="14"/>
  <c r="P365" i="14"/>
  <c r="P367" i="14"/>
  <c r="P368" i="14"/>
  <c r="P369" i="14"/>
  <c r="P371" i="14"/>
  <c r="P372" i="14"/>
  <c r="P373" i="14"/>
  <c r="P375" i="14"/>
  <c r="P376" i="14"/>
  <c r="P377" i="14"/>
  <c r="P379" i="14"/>
  <c r="P380" i="14"/>
  <c r="P381" i="14"/>
  <c r="P383" i="14"/>
  <c r="P384" i="14"/>
  <c r="P385" i="14"/>
  <c r="P387" i="14"/>
  <c r="P388" i="14"/>
  <c r="P389" i="14"/>
  <c r="P391" i="14"/>
  <c r="P392" i="14"/>
  <c r="P393" i="14"/>
  <c r="P395" i="14"/>
  <c r="P396" i="14"/>
  <c r="P397" i="14"/>
  <c r="P399" i="14"/>
  <c r="P400" i="14"/>
  <c r="P401" i="14"/>
  <c r="P403" i="14"/>
  <c r="P404" i="14"/>
  <c r="P405" i="14"/>
  <c r="P407" i="14"/>
  <c r="P408" i="14"/>
  <c r="P409" i="14"/>
  <c r="P411" i="14"/>
  <c r="P412" i="14"/>
  <c r="P413" i="14"/>
  <c r="P415" i="14"/>
  <c r="P416" i="14"/>
  <c r="P417" i="14"/>
  <c r="P419" i="14"/>
  <c r="P420" i="14"/>
  <c r="P421" i="14"/>
  <c r="P423" i="14"/>
  <c r="P424" i="14"/>
  <c r="P425" i="14"/>
  <c r="P427" i="14"/>
  <c r="P428" i="14"/>
  <c r="P429" i="14"/>
  <c r="P431" i="14"/>
  <c r="P432" i="14"/>
  <c r="P433" i="14"/>
  <c r="P435" i="14"/>
  <c r="P436" i="14"/>
  <c r="P437" i="14"/>
  <c r="P439" i="14"/>
  <c r="P440" i="14"/>
  <c r="P441" i="14"/>
  <c r="P443" i="14"/>
  <c r="P444" i="14"/>
  <c r="P445" i="14"/>
  <c r="P447" i="14"/>
  <c r="P448" i="14"/>
  <c r="P449" i="14"/>
  <c r="P451" i="14"/>
  <c r="P452" i="14"/>
  <c r="P453" i="14"/>
  <c r="P455" i="14"/>
  <c r="P456" i="14"/>
  <c r="P457" i="14"/>
  <c r="P459" i="14"/>
  <c r="P460" i="14"/>
  <c r="P461" i="14"/>
  <c r="P463" i="14"/>
  <c r="P464" i="14"/>
  <c r="P465" i="14"/>
  <c r="P467" i="14"/>
  <c r="P468" i="14"/>
  <c r="P469" i="14"/>
  <c r="P471" i="14"/>
  <c r="P472" i="14"/>
  <c r="P473" i="14"/>
  <c r="P475" i="14"/>
  <c r="P476" i="14"/>
  <c r="P477" i="14"/>
  <c r="P479" i="14"/>
  <c r="P480" i="14"/>
  <c r="P481" i="14"/>
  <c r="P483" i="14"/>
  <c r="P484" i="14"/>
  <c r="P485" i="14"/>
  <c r="P487" i="14"/>
  <c r="P489" i="14"/>
  <c r="P491" i="14"/>
  <c r="P493" i="14"/>
  <c r="P495" i="14"/>
  <c r="P497" i="14"/>
  <c r="P499" i="14"/>
  <c r="P501" i="14"/>
  <c r="O11" i="14"/>
  <c r="O13" i="14"/>
  <c r="O15" i="14"/>
  <c r="O16" i="14"/>
  <c r="O17" i="14"/>
  <c r="O19" i="14"/>
  <c r="O20" i="14"/>
  <c r="O21" i="14"/>
  <c r="O23" i="14"/>
  <c r="O24" i="14"/>
  <c r="O25" i="14"/>
  <c r="O27" i="14"/>
  <c r="O28" i="14"/>
  <c r="O29" i="14"/>
  <c r="O31" i="14"/>
  <c r="O32" i="14"/>
  <c r="O33" i="14"/>
  <c r="O35" i="14"/>
  <c r="O36" i="14"/>
  <c r="O37" i="14"/>
  <c r="O39" i="14"/>
  <c r="O40" i="14"/>
  <c r="O41" i="14"/>
  <c r="O43" i="14"/>
  <c r="O44" i="14"/>
  <c r="O45" i="14"/>
  <c r="O47" i="14"/>
  <c r="O48" i="14"/>
  <c r="O49" i="14"/>
  <c r="O51" i="14"/>
  <c r="O52" i="14"/>
  <c r="O53" i="14"/>
  <c r="O55" i="14"/>
  <c r="O56" i="14"/>
  <c r="O57" i="14"/>
  <c r="O59" i="14"/>
  <c r="O60" i="14"/>
  <c r="O61" i="14"/>
  <c r="O63" i="14"/>
  <c r="O64" i="14"/>
  <c r="O65" i="14"/>
  <c r="O67" i="14"/>
  <c r="O68" i="14"/>
  <c r="O69" i="14"/>
  <c r="O71" i="14"/>
  <c r="O72" i="14"/>
  <c r="O73" i="14"/>
  <c r="O75" i="14"/>
  <c r="O76" i="14"/>
  <c r="O77" i="14"/>
  <c r="O79" i="14"/>
  <c r="O80" i="14"/>
  <c r="O81" i="14"/>
  <c r="O83" i="14"/>
  <c r="O84" i="14"/>
  <c r="O85" i="14"/>
  <c r="O87" i="14"/>
  <c r="O88" i="14"/>
  <c r="O89" i="14"/>
  <c r="O91" i="14"/>
  <c r="O92" i="14"/>
  <c r="O93" i="14"/>
  <c r="O95" i="14"/>
  <c r="O96" i="14"/>
  <c r="O97" i="14"/>
  <c r="O99" i="14"/>
  <c r="O100" i="14"/>
  <c r="O101" i="14"/>
  <c r="O103" i="14"/>
  <c r="O104" i="14"/>
  <c r="O105" i="14"/>
  <c r="O107" i="14"/>
  <c r="O108" i="14"/>
  <c r="O109" i="14"/>
  <c r="O111" i="14"/>
  <c r="O112" i="14"/>
  <c r="O113" i="14"/>
  <c r="O115" i="14"/>
  <c r="O116" i="14"/>
  <c r="O117" i="14"/>
  <c r="O119" i="14"/>
  <c r="O120" i="14"/>
  <c r="O121" i="14"/>
  <c r="O123" i="14"/>
  <c r="O124" i="14"/>
  <c r="O125" i="14"/>
  <c r="O127" i="14"/>
  <c r="O128" i="14"/>
  <c r="O129" i="14"/>
  <c r="O131" i="14"/>
  <c r="O132" i="14"/>
  <c r="O133" i="14"/>
  <c r="O135" i="14"/>
  <c r="O136" i="14"/>
  <c r="O137" i="14"/>
  <c r="O139" i="14"/>
  <c r="O140" i="14"/>
  <c r="O141" i="14"/>
  <c r="O143" i="14"/>
  <c r="O144" i="14"/>
  <c r="O145" i="14"/>
  <c r="O147" i="14"/>
  <c r="O148" i="14"/>
  <c r="O149" i="14"/>
  <c r="O151" i="14"/>
  <c r="O152" i="14"/>
  <c r="O153" i="14"/>
  <c r="O155" i="14"/>
  <c r="O156" i="14"/>
  <c r="O157" i="14"/>
  <c r="O159" i="14"/>
  <c r="O160" i="14"/>
  <c r="O161" i="14"/>
  <c r="O163" i="14"/>
  <c r="O164" i="14"/>
  <c r="O165" i="14"/>
  <c r="O167" i="14"/>
  <c r="O168" i="14"/>
  <c r="O169" i="14"/>
  <c r="O171" i="14"/>
  <c r="O172" i="14"/>
  <c r="O173" i="14"/>
  <c r="O175" i="14"/>
  <c r="O176" i="14"/>
  <c r="O177" i="14"/>
  <c r="O179" i="14"/>
  <c r="O180" i="14"/>
  <c r="O181" i="14"/>
  <c r="O183" i="14"/>
  <c r="O184" i="14"/>
  <c r="O185" i="14"/>
  <c r="O187" i="14"/>
  <c r="O188" i="14"/>
  <c r="O189" i="14"/>
  <c r="O191" i="14"/>
  <c r="O192" i="14"/>
  <c r="O193" i="14"/>
  <c r="O195" i="14"/>
  <c r="O196" i="14"/>
  <c r="O197" i="14"/>
  <c r="O199" i="14"/>
  <c r="O200" i="14"/>
  <c r="O201" i="14"/>
  <c r="O203" i="14"/>
  <c r="O204" i="14"/>
  <c r="O205" i="14"/>
  <c r="O207" i="14"/>
  <c r="O208" i="14"/>
  <c r="O209" i="14"/>
  <c r="O211" i="14"/>
  <c r="O212" i="14"/>
  <c r="O213" i="14"/>
  <c r="O215" i="14"/>
  <c r="O216" i="14"/>
  <c r="O217" i="14"/>
  <c r="O219" i="14"/>
  <c r="O220" i="14"/>
  <c r="O221" i="14"/>
  <c r="O223" i="14"/>
  <c r="O224" i="14"/>
  <c r="O225" i="14"/>
  <c r="O227" i="14"/>
  <c r="O228" i="14"/>
  <c r="O229" i="14"/>
  <c r="O231" i="14"/>
  <c r="O232" i="14"/>
  <c r="O233" i="14"/>
  <c r="O235" i="14"/>
  <c r="O236" i="14"/>
  <c r="O237" i="14"/>
  <c r="O239" i="14"/>
  <c r="O240" i="14"/>
  <c r="O241" i="14"/>
  <c r="O243" i="14"/>
  <c r="O244" i="14"/>
  <c r="O245" i="14"/>
  <c r="O247" i="14"/>
  <c r="O248" i="14"/>
  <c r="O249" i="14"/>
  <c r="O251" i="14"/>
  <c r="O252" i="14"/>
  <c r="O253" i="14"/>
  <c r="O255" i="14"/>
  <c r="O256" i="14"/>
  <c r="O257" i="14"/>
  <c r="O259" i="14"/>
  <c r="O260" i="14"/>
  <c r="O261" i="14"/>
  <c r="O263" i="14"/>
  <c r="O264" i="14"/>
  <c r="O265" i="14"/>
  <c r="O267" i="14"/>
  <c r="O268" i="14"/>
  <c r="O269" i="14"/>
  <c r="O271" i="14"/>
  <c r="O272" i="14"/>
  <c r="O273" i="14"/>
  <c r="O275" i="14"/>
  <c r="O276" i="14"/>
  <c r="O277" i="14"/>
  <c r="O279" i="14"/>
  <c r="O280" i="14"/>
  <c r="O281" i="14"/>
  <c r="O283" i="14"/>
  <c r="O284" i="14"/>
  <c r="O285" i="14"/>
  <c r="O287" i="14"/>
  <c r="O288" i="14"/>
  <c r="O289" i="14"/>
  <c r="O291" i="14"/>
  <c r="O292" i="14"/>
  <c r="O293" i="14"/>
  <c r="O295" i="14"/>
  <c r="O296" i="14"/>
  <c r="O297" i="14"/>
  <c r="O299" i="14"/>
  <c r="O300" i="14"/>
  <c r="O301" i="14"/>
  <c r="O303" i="14"/>
  <c r="O304" i="14"/>
  <c r="O305" i="14"/>
  <c r="O307" i="14"/>
  <c r="O308" i="14"/>
  <c r="O309" i="14"/>
  <c r="O311" i="14"/>
  <c r="O312" i="14"/>
  <c r="O313" i="14"/>
  <c r="O315" i="14"/>
  <c r="O316" i="14"/>
  <c r="O317" i="14"/>
  <c r="O319" i="14"/>
  <c r="O320" i="14"/>
  <c r="O321" i="14"/>
  <c r="O323" i="14"/>
  <c r="O324" i="14"/>
  <c r="O325" i="14"/>
  <c r="O327" i="14"/>
  <c r="O328" i="14"/>
  <c r="O329" i="14"/>
  <c r="O331" i="14"/>
  <c r="O332" i="14"/>
  <c r="O333" i="14"/>
  <c r="O335" i="14"/>
  <c r="O336" i="14"/>
  <c r="O337" i="14"/>
  <c r="O339" i="14"/>
  <c r="O340" i="14"/>
  <c r="O341" i="14"/>
  <c r="O343" i="14"/>
  <c r="O344" i="14"/>
  <c r="O345" i="14"/>
  <c r="O347" i="14"/>
  <c r="O348" i="14"/>
  <c r="O349" i="14"/>
  <c r="O351" i="14"/>
  <c r="O352" i="14"/>
  <c r="O353" i="14"/>
  <c r="O355" i="14"/>
  <c r="O356" i="14"/>
  <c r="O357" i="14"/>
  <c r="O359" i="14"/>
  <c r="O360" i="14"/>
  <c r="O361" i="14"/>
  <c r="O363" i="14"/>
  <c r="O364" i="14"/>
  <c r="O365" i="14"/>
  <c r="O367" i="14"/>
  <c r="O368" i="14"/>
  <c r="O369" i="14"/>
  <c r="O371" i="14"/>
  <c r="O372" i="14"/>
  <c r="O373" i="14"/>
  <c r="O375" i="14"/>
  <c r="O376" i="14"/>
  <c r="O377" i="14"/>
  <c r="O379" i="14"/>
  <c r="O380" i="14"/>
  <c r="O381" i="14"/>
  <c r="O383" i="14"/>
  <c r="O384" i="14"/>
  <c r="O385" i="14"/>
  <c r="O387" i="14"/>
  <c r="O388" i="14"/>
  <c r="O389" i="14"/>
  <c r="O391" i="14"/>
  <c r="O392" i="14"/>
  <c r="O393" i="14"/>
  <c r="O395" i="14"/>
  <c r="O396" i="14"/>
  <c r="O397" i="14"/>
  <c r="O399" i="14"/>
  <c r="O400" i="14"/>
  <c r="O401" i="14"/>
  <c r="O403" i="14"/>
  <c r="O404" i="14"/>
  <c r="O405" i="14"/>
  <c r="O407" i="14"/>
  <c r="O408" i="14"/>
  <c r="O409" i="14"/>
  <c r="O411" i="14"/>
  <c r="O412" i="14"/>
  <c r="O413" i="14"/>
  <c r="O415" i="14"/>
  <c r="O416" i="14"/>
  <c r="O417" i="14"/>
  <c r="O419" i="14"/>
  <c r="O420" i="14"/>
  <c r="O421" i="14"/>
  <c r="O423" i="14"/>
  <c r="O424" i="14"/>
  <c r="O425" i="14"/>
  <c r="O427" i="14"/>
  <c r="O428" i="14"/>
  <c r="O429" i="14"/>
  <c r="O431" i="14"/>
  <c r="O432" i="14"/>
  <c r="O433" i="14"/>
  <c r="O435" i="14"/>
  <c r="O436" i="14"/>
  <c r="O437" i="14"/>
  <c r="O439" i="14"/>
  <c r="O440" i="14"/>
  <c r="O441" i="14"/>
  <c r="O443" i="14"/>
  <c r="O444" i="14"/>
  <c r="O445" i="14"/>
  <c r="O447" i="14"/>
  <c r="O448" i="14"/>
  <c r="O449" i="14"/>
  <c r="O451" i="14"/>
  <c r="O452" i="14"/>
  <c r="O453" i="14"/>
  <c r="O455" i="14"/>
  <c r="O456" i="14"/>
  <c r="O457" i="14"/>
  <c r="O459" i="14"/>
  <c r="O460" i="14"/>
  <c r="O461" i="14"/>
  <c r="O463" i="14"/>
  <c r="O464" i="14"/>
  <c r="O465" i="14"/>
  <c r="O467" i="14"/>
  <c r="O468" i="14"/>
  <c r="O469" i="14"/>
  <c r="O471" i="14"/>
  <c r="O472" i="14"/>
  <c r="O473" i="14"/>
  <c r="O475" i="14"/>
  <c r="O476" i="14"/>
  <c r="O477" i="14"/>
  <c r="O479" i="14"/>
  <c r="O480" i="14"/>
  <c r="O481" i="14"/>
  <c r="O483" i="14"/>
  <c r="O484" i="14"/>
  <c r="O485" i="14"/>
  <c r="O487" i="14"/>
  <c r="O488" i="14"/>
  <c r="O489" i="14"/>
  <c r="O491" i="14"/>
  <c r="O492" i="14"/>
  <c r="O493" i="14"/>
  <c r="O495" i="14"/>
  <c r="O496" i="14"/>
  <c r="O497" i="14"/>
  <c r="O499" i="14"/>
  <c r="O500" i="14"/>
  <c r="O501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P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H8" i="14"/>
  <c r="K8" i="14"/>
  <c r="P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H141" i="14"/>
  <c r="H142" i="14"/>
  <c r="H143" i="14"/>
  <c r="H144" i="14"/>
  <c r="H145" i="14"/>
  <c r="H146" i="14"/>
  <c r="H147" i="14"/>
  <c r="H148" i="14"/>
  <c r="H149" i="14"/>
  <c r="H150" i="14"/>
  <c r="H151" i="14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H167" i="14"/>
  <c r="H168" i="14"/>
  <c r="H169" i="14"/>
  <c r="H170" i="14"/>
  <c r="H171" i="14"/>
  <c r="H172" i="14"/>
  <c r="H173" i="14"/>
  <c r="H174" i="14"/>
  <c r="H175" i="14"/>
  <c r="H176" i="14"/>
  <c r="H177" i="14"/>
  <c r="H178" i="14"/>
  <c r="H179" i="14"/>
  <c r="H180" i="14"/>
  <c r="H181" i="14"/>
  <c r="H182" i="14"/>
  <c r="H183" i="14"/>
  <c r="H184" i="14"/>
  <c r="H185" i="14"/>
  <c r="H186" i="14"/>
  <c r="H187" i="14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H217" i="14"/>
  <c r="H218" i="14"/>
  <c r="H219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253" i="14"/>
  <c r="H254" i="14"/>
  <c r="H255" i="14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H271" i="14"/>
  <c r="H272" i="14"/>
  <c r="H273" i="14"/>
  <c r="H274" i="14"/>
  <c r="H275" i="14"/>
  <c r="H276" i="14"/>
  <c r="H277" i="14"/>
  <c r="H278" i="14"/>
  <c r="H279" i="14"/>
  <c r="H280" i="14"/>
  <c r="H281" i="14"/>
  <c r="H282" i="14"/>
  <c r="H283" i="14"/>
  <c r="H284" i="14"/>
  <c r="H285" i="14"/>
  <c r="H286" i="14"/>
  <c r="H287" i="14"/>
  <c r="H288" i="14"/>
  <c r="H289" i="14"/>
  <c r="H290" i="14"/>
  <c r="H291" i="14"/>
  <c r="H292" i="14"/>
  <c r="H293" i="14"/>
  <c r="H294" i="14"/>
  <c r="H295" i="14"/>
  <c r="H296" i="14"/>
  <c r="H297" i="14"/>
  <c r="H298" i="14"/>
  <c r="H299" i="14"/>
  <c r="H300" i="14"/>
  <c r="H301" i="14"/>
  <c r="H302" i="14"/>
  <c r="H303" i="14"/>
  <c r="H304" i="14"/>
  <c r="H305" i="14"/>
  <c r="H306" i="14"/>
  <c r="H307" i="14"/>
  <c r="H308" i="14"/>
  <c r="H309" i="14"/>
  <c r="H310" i="14"/>
  <c r="H311" i="14"/>
  <c r="H312" i="14"/>
  <c r="H313" i="14"/>
  <c r="H314" i="14"/>
  <c r="H315" i="14"/>
  <c r="H316" i="14"/>
  <c r="H317" i="14"/>
  <c r="H318" i="14"/>
  <c r="H319" i="14"/>
  <c r="H320" i="14"/>
  <c r="H321" i="14"/>
  <c r="H322" i="14"/>
  <c r="H323" i="14"/>
  <c r="H324" i="14"/>
  <c r="H325" i="14"/>
  <c r="H326" i="14"/>
  <c r="H327" i="14"/>
  <c r="H328" i="14"/>
  <c r="H329" i="14"/>
  <c r="H330" i="14"/>
  <c r="H331" i="14"/>
  <c r="H332" i="14"/>
  <c r="H333" i="14"/>
  <c r="H334" i="14"/>
  <c r="H335" i="14"/>
  <c r="H336" i="14"/>
  <c r="H337" i="14"/>
  <c r="H338" i="14"/>
  <c r="H339" i="14"/>
  <c r="H340" i="14"/>
  <c r="H341" i="14"/>
  <c r="H342" i="14"/>
  <c r="H343" i="14"/>
  <c r="H344" i="14"/>
  <c r="H345" i="14"/>
  <c r="H346" i="14"/>
  <c r="H347" i="14"/>
  <c r="H348" i="14"/>
  <c r="H349" i="14"/>
  <c r="H350" i="14"/>
  <c r="H351" i="14"/>
  <c r="H352" i="14"/>
  <c r="H353" i="14"/>
  <c r="H354" i="14"/>
  <c r="H355" i="14"/>
  <c r="H356" i="14"/>
  <c r="H357" i="14"/>
  <c r="H358" i="14"/>
  <c r="H359" i="14"/>
  <c r="H360" i="14"/>
  <c r="H361" i="14"/>
  <c r="H362" i="14"/>
  <c r="H363" i="14"/>
  <c r="H364" i="14"/>
  <c r="H365" i="14"/>
  <c r="H366" i="14"/>
  <c r="H367" i="14"/>
  <c r="H368" i="14"/>
  <c r="H369" i="14"/>
  <c r="H370" i="14"/>
  <c r="H371" i="14"/>
  <c r="H372" i="14"/>
  <c r="H373" i="14"/>
  <c r="H374" i="14"/>
  <c r="H375" i="14"/>
  <c r="H376" i="14"/>
  <c r="H377" i="14"/>
  <c r="H378" i="14"/>
  <c r="H379" i="14"/>
  <c r="H380" i="14"/>
  <c r="H381" i="14"/>
  <c r="H382" i="14"/>
  <c r="H383" i="14"/>
  <c r="H384" i="14"/>
  <c r="H385" i="14"/>
  <c r="H386" i="14"/>
  <c r="H387" i="14"/>
  <c r="H388" i="14"/>
  <c r="H389" i="14"/>
  <c r="H390" i="14"/>
  <c r="H391" i="14"/>
  <c r="H392" i="14"/>
  <c r="H393" i="14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H407" i="14"/>
  <c r="H408" i="14"/>
  <c r="H409" i="14"/>
  <c r="H410" i="14"/>
  <c r="H411" i="14"/>
  <c r="H412" i="14"/>
  <c r="H413" i="14"/>
  <c r="H414" i="14"/>
  <c r="H415" i="14"/>
  <c r="H416" i="14"/>
  <c r="H417" i="14"/>
  <c r="H418" i="14"/>
  <c r="H419" i="14"/>
  <c r="H420" i="14"/>
  <c r="H421" i="14"/>
  <c r="H422" i="14"/>
  <c r="H423" i="14"/>
  <c r="H424" i="14"/>
  <c r="H425" i="14"/>
  <c r="H426" i="14"/>
  <c r="H427" i="14"/>
  <c r="H428" i="14"/>
  <c r="H429" i="14"/>
  <c r="H430" i="14"/>
  <c r="H431" i="14"/>
  <c r="H432" i="14"/>
  <c r="H433" i="14"/>
  <c r="H434" i="14"/>
  <c r="H435" i="14"/>
  <c r="H436" i="14"/>
  <c r="H437" i="14"/>
  <c r="H438" i="14"/>
  <c r="H439" i="14"/>
  <c r="H440" i="14"/>
  <c r="H441" i="14"/>
  <c r="H442" i="14"/>
  <c r="H443" i="14"/>
  <c r="H444" i="14"/>
  <c r="H445" i="14"/>
  <c r="H446" i="14"/>
  <c r="H447" i="14"/>
  <c r="H448" i="14"/>
  <c r="H449" i="14"/>
  <c r="H450" i="14"/>
  <c r="H451" i="14"/>
  <c r="H452" i="14"/>
  <c r="H453" i="14"/>
  <c r="H454" i="14"/>
  <c r="H455" i="14"/>
  <c r="H456" i="14"/>
  <c r="H457" i="14"/>
  <c r="H458" i="14"/>
  <c r="H459" i="14"/>
  <c r="H460" i="14"/>
  <c r="H461" i="14"/>
  <c r="H462" i="14"/>
  <c r="H463" i="14"/>
  <c r="H464" i="14"/>
  <c r="H465" i="14"/>
  <c r="H466" i="14"/>
  <c r="H467" i="14"/>
  <c r="H468" i="14"/>
  <c r="H469" i="14"/>
  <c r="H470" i="14"/>
  <c r="H471" i="14"/>
  <c r="H472" i="14"/>
  <c r="H473" i="14"/>
  <c r="H474" i="14"/>
  <c r="H475" i="14"/>
  <c r="H476" i="14"/>
  <c r="H477" i="14"/>
  <c r="H478" i="14"/>
  <c r="H479" i="14"/>
  <c r="H480" i="14"/>
  <c r="H481" i="14"/>
  <c r="H482" i="14"/>
  <c r="H483" i="14"/>
  <c r="H484" i="14"/>
  <c r="H485" i="14"/>
  <c r="H486" i="14"/>
  <c r="H487" i="14"/>
  <c r="H488" i="14"/>
  <c r="H489" i="14"/>
  <c r="H490" i="14"/>
  <c r="H491" i="14"/>
  <c r="H492" i="14"/>
  <c r="H493" i="14"/>
  <c r="H494" i="14"/>
  <c r="H495" i="14"/>
  <c r="H496" i="14"/>
  <c r="H497" i="14"/>
  <c r="H498" i="14"/>
  <c r="H499" i="14"/>
  <c r="H500" i="14"/>
  <c r="H501" i="14"/>
  <c r="H502" i="14"/>
  <c r="H7" i="14"/>
  <c r="K7" i="14"/>
  <c r="H7" i="1"/>
  <c r="F5" i="14"/>
  <c r="E5" i="14"/>
  <c r="D5" i="14"/>
  <c r="F3" i="14" s="1"/>
  <c r="Q7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J77" i="3"/>
  <c r="L77" i="3" s="1"/>
  <c r="J60" i="3"/>
  <c r="L60" i="3" s="1"/>
  <c r="J76" i="3"/>
  <c r="J75" i="3"/>
  <c r="L75" i="3" s="1"/>
  <c r="J74" i="3"/>
  <c r="L74" i="3" s="1"/>
  <c r="J73" i="3"/>
  <c r="L73" i="3" s="1"/>
  <c r="J72" i="3"/>
  <c r="J71" i="3"/>
  <c r="L71" i="3" s="1"/>
  <c r="J70" i="3"/>
  <c r="L70" i="3" s="1"/>
  <c r="J69" i="3"/>
  <c r="J68" i="3"/>
  <c r="L68" i="3" s="1"/>
  <c r="J67" i="3"/>
  <c r="L67" i="3" s="1"/>
  <c r="J66" i="3"/>
  <c r="L66" i="3" s="1"/>
  <c r="J65" i="3"/>
  <c r="L65" i="3" s="1"/>
  <c r="J64" i="3"/>
  <c r="L64" i="3" s="1"/>
  <c r="J63" i="3"/>
  <c r="L63" i="3" s="1"/>
  <c r="J59" i="3"/>
  <c r="L59" i="3" s="1"/>
  <c r="J58" i="3"/>
  <c r="J57" i="3"/>
  <c r="L57" i="3" s="1"/>
  <c r="J56" i="3"/>
  <c r="L56" i="3" s="1"/>
  <c r="J55" i="3"/>
  <c r="L55" i="3" s="1"/>
  <c r="J54" i="3"/>
  <c r="J53" i="3"/>
  <c r="L53" i="3" s="1"/>
  <c r="J52" i="3"/>
  <c r="L52" i="3" s="1"/>
  <c r="J51" i="3"/>
  <c r="L51" i="3" s="1"/>
  <c r="J50" i="3"/>
  <c r="L50" i="3" s="1"/>
  <c r="J49" i="3"/>
  <c r="J48" i="3"/>
  <c r="L48" i="3" s="1"/>
  <c r="J47" i="3"/>
  <c r="L47" i="3" s="1"/>
  <c r="J46" i="3"/>
  <c r="J45" i="3"/>
  <c r="L45" i="3" s="1"/>
  <c r="J44" i="3"/>
  <c r="J41" i="3"/>
  <c r="L41" i="3" s="1"/>
  <c r="J40" i="3"/>
  <c r="J39" i="3"/>
  <c r="L39" i="3" s="1"/>
  <c r="J38" i="3"/>
  <c r="L38" i="3" s="1"/>
  <c r="J37" i="3"/>
  <c r="L37" i="3" s="1"/>
  <c r="J36" i="3"/>
  <c r="L36" i="3" s="1"/>
  <c r="J35" i="3"/>
  <c r="L35" i="3" s="1"/>
  <c r="J34" i="3"/>
  <c r="L34" i="3" s="1"/>
  <c r="J33" i="3"/>
  <c r="J32" i="3"/>
  <c r="L32" i="3" s="1"/>
  <c r="J31" i="3"/>
  <c r="L31" i="3" s="1"/>
  <c r="J30" i="3"/>
  <c r="L30" i="3" s="1"/>
  <c r="J29" i="3"/>
  <c r="L29" i="3" s="1"/>
  <c r="J28" i="3"/>
  <c r="L28" i="3" s="1"/>
  <c r="J27" i="3"/>
  <c r="L27" i="3" s="1"/>
  <c r="J24" i="3"/>
  <c r="L24" i="3" s="1"/>
  <c r="J23" i="3"/>
  <c r="L23" i="3" s="1"/>
  <c r="J22" i="3"/>
  <c r="J21" i="3"/>
  <c r="L21" i="3" s="1"/>
  <c r="J20" i="3"/>
  <c r="L20" i="3" s="1"/>
  <c r="J19" i="3"/>
  <c r="L19" i="3" s="1"/>
  <c r="J18" i="3"/>
  <c r="J16" i="3"/>
  <c r="L16" i="3" s="1"/>
  <c r="J15" i="3"/>
  <c r="J14" i="3"/>
  <c r="L14" i="3" s="1"/>
  <c r="J13" i="3"/>
  <c r="L13" i="3" s="1"/>
  <c r="J12" i="3"/>
  <c r="L12" i="3" s="1"/>
  <c r="J11" i="3"/>
  <c r="L11" i="3" s="1"/>
  <c r="J10" i="3"/>
  <c r="L10" i="3" s="1"/>
  <c r="J9" i="3"/>
  <c r="J8" i="3"/>
  <c r="L8" i="3" s="1"/>
  <c r="K33" i="13"/>
  <c r="M27" i="13"/>
  <c r="M31" i="13" s="1"/>
  <c r="M35" i="13" s="1"/>
  <c r="K24" i="13"/>
  <c r="J24" i="13"/>
  <c r="K23" i="13"/>
  <c r="J23" i="13"/>
  <c r="J21" i="13"/>
  <c r="J20" i="13"/>
  <c r="J19" i="13"/>
  <c r="K17" i="13"/>
  <c r="K11" i="13"/>
  <c r="K12" i="13"/>
  <c r="J17" i="13"/>
  <c r="J15" i="13"/>
  <c r="J13" i="13"/>
  <c r="J12" i="13"/>
  <c r="J11" i="13"/>
  <c r="L46" i="3"/>
  <c r="L54" i="3"/>
  <c r="L17" i="3"/>
  <c r="L18" i="3"/>
  <c r="I25" i="3"/>
  <c r="I82" i="3" s="1"/>
  <c r="I42" i="3"/>
  <c r="I83" i="3" s="1"/>
  <c r="I78" i="3"/>
  <c r="I85" i="3" s="1"/>
  <c r="I61" i="3"/>
  <c r="I84" i="3" s="1"/>
  <c r="H78" i="3"/>
  <c r="H85" i="3" s="1"/>
  <c r="H61" i="3"/>
  <c r="H84" i="3" s="1"/>
  <c r="H42" i="3"/>
  <c r="H83" i="3" s="1"/>
  <c r="H25" i="3"/>
  <c r="H82" i="3" s="1"/>
  <c r="E16" i="7"/>
  <c r="D49" i="7"/>
  <c r="E49" i="7"/>
  <c r="F49" i="7"/>
  <c r="G49" i="7"/>
  <c r="C49" i="7"/>
  <c r="C33" i="7"/>
  <c r="F33" i="7"/>
  <c r="G33" i="7"/>
  <c r="H33" i="7"/>
  <c r="I33" i="7"/>
  <c r="J33" i="7"/>
  <c r="K33" i="7"/>
  <c r="L33" i="7"/>
  <c r="C16" i="7"/>
  <c r="D16" i="7"/>
  <c r="F16" i="7"/>
  <c r="G16" i="7"/>
  <c r="H16" i="7"/>
  <c r="I16" i="7"/>
  <c r="J16" i="7"/>
  <c r="K16" i="7"/>
  <c r="C17" i="7" s="1"/>
  <c r="L16" i="7"/>
  <c r="L44" i="3"/>
  <c r="L58" i="3"/>
  <c r="L40" i="3"/>
  <c r="L22" i="3"/>
  <c r="D42" i="3"/>
  <c r="D83" i="3" s="1"/>
  <c r="D61" i="3"/>
  <c r="D84" i="3" s="1"/>
  <c r="D78" i="3"/>
  <c r="D85" i="3" s="1"/>
  <c r="D25" i="3"/>
  <c r="D82" i="3" s="1"/>
  <c r="E42" i="3"/>
  <c r="E83" i="3" s="1"/>
  <c r="E61" i="3"/>
  <c r="E84" i="3" s="1"/>
  <c r="E78" i="3"/>
  <c r="E85" i="3" s="1"/>
  <c r="E25" i="3"/>
  <c r="E82" i="3" s="1"/>
  <c r="F42" i="3"/>
  <c r="F83" i="3" s="1"/>
  <c r="F61" i="3"/>
  <c r="F84" i="3" s="1"/>
  <c r="F78" i="3"/>
  <c r="F85" i="3" s="1"/>
  <c r="F25" i="3"/>
  <c r="F82" i="3" s="1"/>
  <c r="G42" i="3"/>
  <c r="G83" i="3" s="1"/>
  <c r="G61" i="3"/>
  <c r="G84" i="3" s="1"/>
  <c r="G78" i="3"/>
  <c r="G85" i="3" s="1"/>
  <c r="G25" i="3"/>
  <c r="G82" i="3" s="1"/>
  <c r="O12" i="14"/>
  <c r="I5" i="14"/>
  <c r="L9" i="3"/>
  <c r="L15" i="3"/>
  <c r="O9" i="14"/>
  <c r="O7" i="14"/>
  <c r="P7" i="14"/>
  <c r="K25" i="3"/>
  <c r="K82" i="3" s="1"/>
  <c r="K78" i="3"/>
  <c r="K85" i="3" s="1"/>
  <c r="I10" i="13" s="1"/>
  <c r="L33" i="3"/>
  <c r="L49" i="3"/>
  <c r="L69" i="3"/>
  <c r="L72" i="3"/>
  <c r="L76" i="3"/>
  <c r="K42" i="3"/>
  <c r="K83" i="3" s="1"/>
  <c r="E10" i="13" s="1"/>
  <c r="K61" i="3"/>
  <c r="K84" i="3" s="1"/>
  <c r="G10" i="13" s="1"/>
  <c r="I13" i="16" l="1"/>
  <c r="I15" i="16"/>
  <c r="I11" i="16"/>
  <c r="I22" i="16"/>
  <c r="C18" i="7"/>
  <c r="F4" i="7" s="1"/>
  <c r="C48" i="17"/>
  <c r="C45" i="17"/>
  <c r="I40" i="16"/>
  <c r="E19" i="16"/>
  <c r="G20" i="17" s="1"/>
  <c r="E18" i="16"/>
  <c r="I48" i="16"/>
  <c r="I34" i="16"/>
  <c r="I28" i="16"/>
  <c r="E14" i="16"/>
  <c r="E25" i="16"/>
  <c r="G26" i="17" s="1"/>
  <c r="E21" i="16"/>
  <c r="G22" i="17" s="1"/>
  <c r="E17" i="16"/>
  <c r="I45" i="16"/>
  <c r="I41" i="16"/>
  <c r="I39" i="16"/>
  <c r="I37" i="16"/>
  <c r="I33" i="16"/>
  <c r="I31" i="16"/>
  <c r="I29" i="16"/>
  <c r="I25" i="16"/>
  <c r="I23" i="16"/>
  <c r="I21" i="16"/>
  <c r="I19" i="16"/>
  <c r="I17" i="16"/>
  <c r="I16" i="16"/>
  <c r="I14" i="16"/>
  <c r="I12" i="16"/>
  <c r="E47" i="16"/>
  <c r="E39" i="16"/>
  <c r="G40" i="17" s="1"/>
  <c r="E35" i="16"/>
  <c r="G36" i="17" s="1"/>
  <c r="E27" i="16"/>
  <c r="G28" i="17" s="1"/>
  <c r="E23" i="16"/>
  <c r="G24" i="17" s="1"/>
  <c r="E12" i="16"/>
  <c r="E16" i="16"/>
  <c r="E11" i="16"/>
  <c r="I44" i="16"/>
  <c r="I36" i="16"/>
  <c r="C10" i="16"/>
  <c r="E10" i="16" s="1"/>
  <c r="H86" i="3"/>
  <c r="G10" i="17" s="1"/>
  <c r="J61" i="3"/>
  <c r="J84" i="3" s="1"/>
  <c r="G9" i="13" s="1"/>
  <c r="B9" i="13"/>
  <c r="D10" i="13"/>
  <c r="D9" i="13"/>
  <c r="I86" i="3"/>
  <c r="G16" i="17" s="1"/>
  <c r="J78" i="3"/>
  <c r="J85" i="3" s="1"/>
  <c r="I9" i="13" s="1"/>
  <c r="I27" i="13" s="1"/>
  <c r="F9" i="13"/>
  <c r="L25" i="3"/>
  <c r="L82" i="3" s="1"/>
  <c r="J42" i="3"/>
  <c r="J83" i="3" s="1"/>
  <c r="E9" i="13" s="1"/>
  <c r="E27" i="13" s="1"/>
  <c r="O502" i="14"/>
  <c r="O498" i="14"/>
  <c r="O494" i="14"/>
  <c r="J494" i="14" s="1"/>
  <c r="O490" i="14"/>
  <c r="O486" i="14"/>
  <c r="O482" i="14"/>
  <c r="O478" i="14"/>
  <c r="J478" i="14" s="1"/>
  <c r="O474" i="14"/>
  <c r="O470" i="14"/>
  <c r="O466" i="14"/>
  <c r="O462" i="14"/>
  <c r="O458" i="14"/>
  <c r="O454" i="14"/>
  <c r="O450" i="14"/>
  <c r="O446" i="14"/>
  <c r="O442" i="14"/>
  <c r="O438" i="14"/>
  <c r="O434" i="14"/>
  <c r="O430" i="14"/>
  <c r="O426" i="14"/>
  <c r="O422" i="14"/>
  <c r="O418" i="14"/>
  <c r="O414" i="14"/>
  <c r="O410" i="14"/>
  <c r="O406" i="14"/>
  <c r="O402" i="14"/>
  <c r="O398" i="14"/>
  <c r="O394" i="14"/>
  <c r="O390" i="14"/>
  <c r="O386" i="14"/>
  <c r="O382" i="14"/>
  <c r="O378" i="14"/>
  <c r="O374" i="14"/>
  <c r="O370" i="14"/>
  <c r="O366" i="14"/>
  <c r="O362" i="14"/>
  <c r="O358" i="14"/>
  <c r="O354" i="14"/>
  <c r="O350" i="14"/>
  <c r="O346" i="14"/>
  <c r="O342" i="14"/>
  <c r="O338" i="14"/>
  <c r="O334" i="14"/>
  <c r="O330" i="14"/>
  <c r="O326" i="14"/>
  <c r="O322" i="14"/>
  <c r="O318" i="14"/>
  <c r="O314" i="14"/>
  <c r="O310" i="14"/>
  <c r="O306" i="14"/>
  <c r="O302" i="14"/>
  <c r="O298" i="14"/>
  <c r="O294" i="14"/>
  <c r="O290" i="14"/>
  <c r="O286" i="14"/>
  <c r="O282" i="14"/>
  <c r="O278" i="14"/>
  <c r="O274" i="14"/>
  <c r="O270" i="14"/>
  <c r="O266" i="14"/>
  <c r="O262" i="14"/>
  <c r="O258" i="14"/>
  <c r="O254" i="14"/>
  <c r="O250" i="14"/>
  <c r="O246" i="14"/>
  <c r="O242" i="14"/>
  <c r="O238" i="14"/>
  <c r="O234" i="14"/>
  <c r="O230" i="14"/>
  <c r="O226" i="14"/>
  <c r="O222" i="14"/>
  <c r="O218" i="14"/>
  <c r="O214" i="14"/>
  <c r="P210" i="14"/>
  <c r="J210" i="14" s="1"/>
  <c r="O210" i="14"/>
  <c r="P206" i="14"/>
  <c r="O206" i="14"/>
  <c r="P202" i="14"/>
  <c r="J202" i="14" s="1"/>
  <c r="O202" i="14"/>
  <c r="P198" i="14"/>
  <c r="O198" i="14"/>
  <c r="P194" i="14"/>
  <c r="J194" i="14" s="1"/>
  <c r="O194" i="14"/>
  <c r="P190" i="14"/>
  <c r="O190" i="14"/>
  <c r="P186" i="14"/>
  <c r="O186" i="14"/>
  <c r="P182" i="14"/>
  <c r="O182" i="14"/>
  <c r="P178" i="14"/>
  <c r="J178" i="14" s="1"/>
  <c r="O178" i="14"/>
  <c r="P174" i="14"/>
  <c r="O174" i="14"/>
  <c r="P170" i="14"/>
  <c r="J170" i="14" s="1"/>
  <c r="O170" i="14"/>
  <c r="P166" i="14"/>
  <c r="O166" i="14"/>
  <c r="P162" i="14"/>
  <c r="J162" i="14" s="1"/>
  <c r="O162" i="14"/>
  <c r="P158" i="14"/>
  <c r="O158" i="14"/>
  <c r="P154" i="14"/>
  <c r="J154" i="14" s="1"/>
  <c r="O154" i="14"/>
  <c r="P150" i="14"/>
  <c r="O150" i="14"/>
  <c r="P146" i="14"/>
  <c r="J146" i="14" s="1"/>
  <c r="O146" i="14"/>
  <c r="P142" i="14"/>
  <c r="O142" i="14"/>
  <c r="P138" i="14"/>
  <c r="J138" i="14" s="1"/>
  <c r="O138" i="14"/>
  <c r="P134" i="14"/>
  <c r="O134" i="14"/>
  <c r="P130" i="14"/>
  <c r="J130" i="14" s="1"/>
  <c r="O130" i="14"/>
  <c r="P126" i="14"/>
  <c r="O126" i="14"/>
  <c r="P122" i="14"/>
  <c r="J122" i="14" s="1"/>
  <c r="O122" i="14"/>
  <c r="P118" i="14"/>
  <c r="O118" i="14"/>
  <c r="P114" i="14"/>
  <c r="J114" i="14" s="1"/>
  <c r="O114" i="14"/>
  <c r="P110" i="14"/>
  <c r="O110" i="14"/>
  <c r="P106" i="14"/>
  <c r="J106" i="14" s="1"/>
  <c r="O106" i="14"/>
  <c r="P102" i="14"/>
  <c r="O102" i="14"/>
  <c r="P98" i="14"/>
  <c r="J98" i="14" s="1"/>
  <c r="O98" i="14"/>
  <c r="P94" i="14"/>
  <c r="O94" i="14"/>
  <c r="P90" i="14"/>
  <c r="J90" i="14" s="1"/>
  <c r="O90" i="14"/>
  <c r="P86" i="14"/>
  <c r="O86" i="14"/>
  <c r="P82" i="14"/>
  <c r="J82" i="14" s="1"/>
  <c r="O82" i="14"/>
  <c r="P78" i="14"/>
  <c r="O78" i="14"/>
  <c r="P74" i="14"/>
  <c r="J74" i="14" s="1"/>
  <c r="O74" i="14"/>
  <c r="P70" i="14"/>
  <c r="O70" i="14"/>
  <c r="P66" i="14"/>
  <c r="J66" i="14" s="1"/>
  <c r="O66" i="14"/>
  <c r="P62" i="14"/>
  <c r="O62" i="14"/>
  <c r="P58" i="14"/>
  <c r="J58" i="14" s="1"/>
  <c r="O58" i="14"/>
  <c r="P54" i="14"/>
  <c r="O54" i="14"/>
  <c r="P50" i="14"/>
  <c r="J50" i="14" s="1"/>
  <c r="O50" i="14"/>
  <c r="P46" i="14"/>
  <c r="O46" i="14"/>
  <c r="P42" i="14"/>
  <c r="J42" i="14" s="1"/>
  <c r="O42" i="14"/>
  <c r="P38" i="14"/>
  <c r="O38" i="14"/>
  <c r="P34" i="14"/>
  <c r="J34" i="14" s="1"/>
  <c r="O34" i="14"/>
  <c r="P30" i="14"/>
  <c r="O30" i="14"/>
  <c r="P26" i="14"/>
  <c r="J26" i="14" s="1"/>
  <c r="O26" i="14"/>
  <c r="P22" i="14"/>
  <c r="J22" i="14" s="1"/>
  <c r="O22" i="14"/>
  <c r="P18" i="14"/>
  <c r="J18" i="14" s="1"/>
  <c r="O18" i="14"/>
  <c r="P14" i="14"/>
  <c r="J14" i="14" s="1"/>
  <c r="O14" i="14"/>
  <c r="E15" i="16"/>
  <c r="E34" i="16"/>
  <c r="G35" i="17" s="1"/>
  <c r="E30" i="16"/>
  <c r="G31" i="17" s="1"/>
  <c r="E26" i="16"/>
  <c r="G27" i="17" s="1"/>
  <c r="E22" i="16"/>
  <c r="G23" i="17" s="1"/>
  <c r="O10" i="14"/>
  <c r="J10" i="14" s="1"/>
  <c r="E48" i="16"/>
  <c r="E40" i="16"/>
  <c r="G41" i="17" s="1"/>
  <c r="E32" i="16"/>
  <c r="G33" i="17" s="1"/>
  <c r="E28" i="16"/>
  <c r="G29" i="17" s="1"/>
  <c r="E24" i="16"/>
  <c r="G25" i="17" s="1"/>
  <c r="E20" i="16"/>
  <c r="G21" i="17" s="1"/>
  <c r="I46" i="16"/>
  <c r="I42" i="16"/>
  <c r="I38" i="16"/>
  <c r="I32" i="16"/>
  <c r="I30" i="16"/>
  <c r="I26" i="16"/>
  <c r="I24" i="16"/>
  <c r="I18" i="16"/>
  <c r="E13" i="16"/>
  <c r="C50" i="7"/>
  <c r="C51" i="7" s="1"/>
  <c r="F38" i="7" s="1"/>
  <c r="C34" i="7"/>
  <c r="C35" i="7" s="1"/>
  <c r="F21" i="7" s="1"/>
  <c r="J485" i="14"/>
  <c r="J477" i="14"/>
  <c r="J469" i="14"/>
  <c r="J461" i="14"/>
  <c r="J13" i="14"/>
  <c r="J392" i="14"/>
  <c r="J475" i="14"/>
  <c r="J459" i="14"/>
  <c r="J443" i="14"/>
  <c r="J411" i="14"/>
  <c r="J500" i="14"/>
  <c r="J492" i="14"/>
  <c r="J496" i="14"/>
  <c r="J440" i="14"/>
  <c r="J449" i="14"/>
  <c r="J441" i="14"/>
  <c r="J434" i="14"/>
  <c r="J464" i="14"/>
  <c r="J472" i="14"/>
  <c r="J456" i="14"/>
  <c r="J502" i="14"/>
  <c r="J424" i="14"/>
  <c r="J487" i="14"/>
  <c r="J479" i="14"/>
  <c r="J471" i="14"/>
  <c r="J463" i="14"/>
  <c r="J455" i="14"/>
  <c r="J447" i="14"/>
  <c r="J409" i="14"/>
  <c r="J401" i="14"/>
  <c r="J486" i="14"/>
  <c r="J470" i="14"/>
  <c r="J462" i="14"/>
  <c r="J439" i="14"/>
  <c r="J431" i="14"/>
  <c r="J423" i="14"/>
  <c r="J415" i="14"/>
  <c r="J452" i="14"/>
  <c r="J444" i="14"/>
  <c r="J388" i="14"/>
  <c r="J433" i="14"/>
  <c r="J427" i="14"/>
  <c r="J389" i="14"/>
  <c r="J381" i="14"/>
  <c r="J373" i="14"/>
  <c r="J365" i="14"/>
  <c r="J357" i="14"/>
  <c r="J349" i="14"/>
  <c r="J341" i="14"/>
  <c r="J333" i="14"/>
  <c r="J325" i="14"/>
  <c r="J317" i="14"/>
  <c r="J309" i="14"/>
  <c r="J301" i="14"/>
  <c r="J293" i="14"/>
  <c r="J285" i="14"/>
  <c r="J277" i="14"/>
  <c r="J269" i="14"/>
  <c r="J261" i="14"/>
  <c r="J253" i="14"/>
  <c r="J245" i="14"/>
  <c r="J237" i="14"/>
  <c r="J229" i="14"/>
  <c r="J221" i="14"/>
  <c r="J213" i="14"/>
  <c r="J205" i="14"/>
  <c r="J197" i="14"/>
  <c r="J189" i="14"/>
  <c r="J181" i="14"/>
  <c r="J173" i="14"/>
  <c r="J165" i="14"/>
  <c r="J157" i="14"/>
  <c r="J149" i="14"/>
  <c r="J141" i="14"/>
  <c r="J133" i="14"/>
  <c r="J125" i="14"/>
  <c r="J117" i="14"/>
  <c r="J109" i="14"/>
  <c r="J101" i="14"/>
  <c r="J93" i="14"/>
  <c r="J85" i="14"/>
  <c r="J77" i="14"/>
  <c r="J69" i="14"/>
  <c r="J61" i="14"/>
  <c r="J53" i="14"/>
  <c r="J45" i="14"/>
  <c r="J37" i="14"/>
  <c r="J29" i="14"/>
  <c r="J21" i="14"/>
  <c r="J484" i="14"/>
  <c r="J476" i="14"/>
  <c r="J468" i="14"/>
  <c r="J460" i="14"/>
  <c r="J11" i="14"/>
  <c r="J453" i="14"/>
  <c r="J445" i="14"/>
  <c r="J438" i="14"/>
  <c r="J430" i="14"/>
  <c r="J407" i="14"/>
  <c r="J399" i="14"/>
  <c r="J395" i="14"/>
  <c r="J437" i="14"/>
  <c r="J429" i="14"/>
  <c r="J421" i="14"/>
  <c r="J413" i="14"/>
  <c r="J391" i="14"/>
  <c r="J383" i="14"/>
  <c r="J375" i="14"/>
  <c r="J367" i="14"/>
  <c r="J359" i="14"/>
  <c r="J351" i="14"/>
  <c r="J343" i="14"/>
  <c r="J335" i="14"/>
  <c r="J327" i="14"/>
  <c r="J319" i="14"/>
  <c r="J311" i="14"/>
  <c r="J303" i="14"/>
  <c r="J295" i="14"/>
  <c r="J287" i="14"/>
  <c r="J279" i="14"/>
  <c r="J271" i="14"/>
  <c r="J263" i="14"/>
  <c r="J255" i="14"/>
  <c r="J247" i="14"/>
  <c r="J239" i="14"/>
  <c r="J231" i="14"/>
  <c r="J223" i="14"/>
  <c r="J215" i="14"/>
  <c r="J207" i="14"/>
  <c r="J199" i="14"/>
  <c r="J191" i="14"/>
  <c r="J183" i="14"/>
  <c r="J175" i="14"/>
  <c r="J167" i="14"/>
  <c r="J159" i="14"/>
  <c r="J151" i="14"/>
  <c r="J143" i="14"/>
  <c r="J135" i="14"/>
  <c r="J127" i="14"/>
  <c r="J119" i="14"/>
  <c r="J111" i="14"/>
  <c r="J103" i="14"/>
  <c r="J95" i="14"/>
  <c r="J87" i="14"/>
  <c r="J79" i="14"/>
  <c r="J71" i="14"/>
  <c r="J63" i="14"/>
  <c r="J55" i="14"/>
  <c r="J47" i="14"/>
  <c r="J39" i="14"/>
  <c r="J31" i="14"/>
  <c r="J23" i="14"/>
  <c r="J15" i="14"/>
  <c r="E43" i="16"/>
  <c r="I20" i="16"/>
  <c r="D6" i="16"/>
  <c r="J405" i="14"/>
  <c r="J397" i="14"/>
  <c r="J390" i="14"/>
  <c r="E42" i="16"/>
  <c r="I43" i="16"/>
  <c r="I35" i="16"/>
  <c r="I27" i="16"/>
  <c r="J495" i="14"/>
  <c r="J473" i="14"/>
  <c r="J465" i="14"/>
  <c r="J458" i="14"/>
  <c r="J422" i="14"/>
  <c r="J414" i="14"/>
  <c r="J385" i="14"/>
  <c r="J17" i="14"/>
  <c r="J436" i="14"/>
  <c r="J428" i="14"/>
  <c r="J420" i="14"/>
  <c r="J412" i="14"/>
  <c r="J404" i="14"/>
  <c r="J396" i="14"/>
  <c r="J12" i="14"/>
  <c r="E45" i="16"/>
  <c r="E37" i="16"/>
  <c r="G38" i="17" s="1"/>
  <c r="J457" i="14"/>
  <c r="J450" i="14"/>
  <c r="J442" i="14"/>
  <c r="J406" i="14"/>
  <c r="J398" i="14"/>
  <c r="E44" i="16"/>
  <c r="E36" i="16"/>
  <c r="G37" i="17" s="1"/>
  <c r="E29" i="16"/>
  <c r="G30" i="17" s="1"/>
  <c r="J426" i="14"/>
  <c r="J499" i="14"/>
  <c r="J425" i="14"/>
  <c r="J497" i="14"/>
  <c r="E41" i="16"/>
  <c r="I47" i="16"/>
  <c r="J491" i="14"/>
  <c r="J418" i="14"/>
  <c r="J9" i="14"/>
  <c r="J498" i="14"/>
  <c r="J490" i="14"/>
  <c r="J454" i="14"/>
  <c r="J446" i="14"/>
  <c r="J417" i="14"/>
  <c r="J410" i="14"/>
  <c r="J402" i="14"/>
  <c r="E33" i="16"/>
  <c r="G34" i="17" s="1"/>
  <c r="J482" i="14"/>
  <c r="J394" i="14"/>
  <c r="J488" i="14"/>
  <c r="J481" i="14"/>
  <c r="J474" i="14"/>
  <c r="J466" i="14"/>
  <c r="J408" i="14"/>
  <c r="J400" i="14"/>
  <c r="J393" i="14"/>
  <c r="J386" i="14"/>
  <c r="J378" i="14"/>
  <c r="J370" i="14"/>
  <c r="J362" i="14"/>
  <c r="J354" i="14"/>
  <c r="J346" i="14"/>
  <c r="J338" i="14"/>
  <c r="J330" i="14"/>
  <c r="J322" i="14"/>
  <c r="J314" i="14"/>
  <c r="J306" i="14"/>
  <c r="J298" i="14"/>
  <c r="J290" i="14"/>
  <c r="J282" i="14"/>
  <c r="J274" i="14"/>
  <c r="J266" i="14"/>
  <c r="J258" i="14"/>
  <c r="J250" i="14"/>
  <c r="J242" i="14"/>
  <c r="J234" i="14"/>
  <c r="J226" i="14"/>
  <c r="J218" i="14"/>
  <c r="J186" i="14"/>
  <c r="E46" i="16"/>
  <c r="E38" i="16"/>
  <c r="G39" i="17" s="1"/>
  <c r="E31" i="16"/>
  <c r="G32" i="17" s="1"/>
  <c r="J448" i="14"/>
  <c r="J432" i="14"/>
  <c r="J480" i="14"/>
  <c r="J416" i="14"/>
  <c r="J384" i="14"/>
  <c r="J376" i="14"/>
  <c r="J368" i="14"/>
  <c r="J360" i="14"/>
  <c r="J352" i="14"/>
  <c r="J344" i="14"/>
  <c r="J336" i="14"/>
  <c r="J328" i="14"/>
  <c r="J320" i="14"/>
  <c r="J312" i="14"/>
  <c r="J304" i="14"/>
  <c r="J296" i="14"/>
  <c r="J288" i="14"/>
  <c r="J280" i="14"/>
  <c r="J272" i="14"/>
  <c r="J264" i="14"/>
  <c r="J256" i="14"/>
  <c r="J248" i="14"/>
  <c r="J240" i="14"/>
  <c r="J232" i="14"/>
  <c r="J224" i="14"/>
  <c r="J216" i="14"/>
  <c r="J208" i="14"/>
  <c r="J200" i="14"/>
  <c r="J192" i="14"/>
  <c r="J184" i="14"/>
  <c r="J176" i="14"/>
  <c r="J168" i="14"/>
  <c r="J160" i="14"/>
  <c r="J152" i="14"/>
  <c r="J144" i="14"/>
  <c r="J136" i="14"/>
  <c r="J128" i="14"/>
  <c r="J120" i="14"/>
  <c r="J112" i="14"/>
  <c r="J104" i="14"/>
  <c r="J96" i="14"/>
  <c r="J88" i="14"/>
  <c r="J80" i="14"/>
  <c r="J72" i="14"/>
  <c r="J64" i="14"/>
  <c r="J56" i="14"/>
  <c r="J48" i="14"/>
  <c r="J40" i="14"/>
  <c r="J32" i="14"/>
  <c r="J24" i="14"/>
  <c r="J16" i="14"/>
  <c r="J483" i="14"/>
  <c r="J467" i="14"/>
  <c r="J451" i="14"/>
  <c r="J435" i="14"/>
  <c r="J419" i="14"/>
  <c r="J403" i="14"/>
  <c r="J387" i="14"/>
  <c r="J8" i="14"/>
  <c r="J493" i="14"/>
  <c r="J489" i="14"/>
  <c r="J380" i="14"/>
  <c r="J372" i="14"/>
  <c r="J364" i="14"/>
  <c r="J356" i="14"/>
  <c r="J348" i="14"/>
  <c r="J340" i="14"/>
  <c r="J332" i="14"/>
  <c r="J324" i="14"/>
  <c r="J316" i="14"/>
  <c r="J308" i="14"/>
  <c r="J300" i="14"/>
  <c r="J292" i="14"/>
  <c r="J284" i="14"/>
  <c r="J276" i="14"/>
  <c r="J268" i="14"/>
  <c r="J260" i="14"/>
  <c r="J252" i="14"/>
  <c r="J244" i="14"/>
  <c r="J236" i="14"/>
  <c r="J228" i="14"/>
  <c r="J220" i="14"/>
  <c r="J212" i="14"/>
  <c r="J204" i="14"/>
  <c r="J196" i="14"/>
  <c r="J188" i="14"/>
  <c r="J382" i="14"/>
  <c r="J374" i="14"/>
  <c r="J366" i="14"/>
  <c r="J358" i="14"/>
  <c r="J350" i="14"/>
  <c r="J342" i="14"/>
  <c r="J334" i="14"/>
  <c r="J326" i="14"/>
  <c r="J318" i="14"/>
  <c r="J310" i="14"/>
  <c r="J302" i="14"/>
  <c r="J294" i="14"/>
  <c r="J286" i="14"/>
  <c r="J278" i="14"/>
  <c r="J270" i="14"/>
  <c r="J262" i="14"/>
  <c r="J254" i="14"/>
  <c r="J246" i="14"/>
  <c r="J238" i="14"/>
  <c r="J230" i="14"/>
  <c r="J222" i="14"/>
  <c r="J214" i="14"/>
  <c r="J206" i="14"/>
  <c r="J198" i="14"/>
  <c r="J190" i="14"/>
  <c r="J182" i="14"/>
  <c r="J174" i="14"/>
  <c r="J166" i="14"/>
  <c r="J158" i="14"/>
  <c r="J150" i="14"/>
  <c r="J142" i="14"/>
  <c r="J134" i="14"/>
  <c r="J126" i="14"/>
  <c r="J118" i="14"/>
  <c r="J110" i="14"/>
  <c r="J102" i="14"/>
  <c r="J94" i="14"/>
  <c r="J86" i="14"/>
  <c r="J78" i="14"/>
  <c r="J70" i="14"/>
  <c r="J62" i="14"/>
  <c r="J54" i="14"/>
  <c r="J46" i="14"/>
  <c r="J38" i="14"/>
  <c r="J30" i="14"/>
  <c r="J172" i="14"/>
  <c r="J148" i="14"/>
  <c r="J116" i="14"/>
  <c r="J92" i="14"/>
  <c r="J76" i="14"/>
  <c r="J52" i="14"/>
  <c r="J28" i="14"/>
  <c r="J379" i="14"/>
  <c r="J371" i="14"/>
  <c r="J363" i="14"/>
  <c r="J355" i="14"/>
  <c r="J347" i="14"/>
  <c r="J339" i="14"/>
  <c r="J331" i="14"/>
  <c r="J323" i="14"/>
  <c r="J315" i="14"/>
  <c r="J307" i="14"/>
  <c r="J299" i="14"/>
  <c r="J291" i="14"/>
  <c r="J283" i="14"/>
  <c r="J275" i="14"/>
  <c r="J267" i="14"/>
  <c r="J259" i="14"/>
  <c r="J251" i="14"/>
  <c r="J243" i="14"/>
  <c r="J235" i="14"/>
  <c r="J227" i="14"/>
  <c r="J219" i="14"/>
  <c r="J211" i="14"/>
  <c r="J203" i="14"/>
  <c r="J195" i="14"/>
  <c r="J187" i="14"/>
  <c r="J179" i="14"/>
  <c r="J171" i="14"/>
  <c r="J163" i="14"/>
  <c r="J155" i="14"/>
  <c r="J147" i="14"/>
  <c r="J139" i="14"/>
  <c r="J131" i="14"/>
  <c r="J123" i="14"/>
  <c r="J115" i="14"/>
  <c r="J107" i="14"/>
  <c r="J99" i="14"/>
  <c r="J91" i="14"/>
  <c r="J83" i="14"/>
  <c r="J75" i="14"/>
  <c r="J67" i="14"/>
  <c r="J59" i="14"/>
  <c r="J51" i="14"/>
  <c r="J43" i="14"/>
  <c r="J35" i="14"/>
  <c r="J27" i="14"/>
  <c r="J19" i="14"/>
  <c r="J164" i="14"/>
  <c r="J140" i="14"/>
  <c r="J124" i="14"/>
  <c r="J100" i="14"/>
  <c r="J68" i="14"/>
  <c r="J36" i="14"/>
  <c r="J180" i="14"/>
  <c r="J156" i="14"/>
  <c r="J132" i="14"/>
  <c r="J108" i="14"/>
  <c r="J84" i="14"/>
  <c r="J60" i="14"/>
  <c r="J44" i="14"/>
  <c r="J20" i="14"/>
  <c r="J7" i="14"/>
  <c r="J501" i="14"/>
  <c r="J377" i="14"/>
  <c r="J369" i="14"/>
  <c r="J361" i="14"/>
  <c r="J353" i="14"/>
  <c r="J345" i="14"/>
  <c r="J337" i="14"/>
  <c r="J329" i="14"/>
  <c r="J321" i="14"/>
  <c r="J313" i="14"/>
  <c r="J305" i="14"/>
  <c r="J297" i="14"/>
  <c r="J289" i="14"/>
  <c r="J281" i="14"/>
  <c r="J273" i="14"/>
  <c r="J265" i="14"/>
  <c r="J257" i="14"/>
  <c r="J249" i="14"/>
  <c r="J241" i="14"/>
  <c r="J233" i="14"/>
  <c r="J225" i="14"/>
  <c r="J217" i="14"/>
  <c r="J209" i="14"/>
  <c r="J201" i="14"/>
  <c r="J193" i="14"/>
  <c r="J185" i="14"/>
  <c r="J177" i="14"/>
  <c r="J169" i="14"/>
  <c r="J161" i="14"/>
  <c r="J153" i="14"/>
  <c r="J145" i="14"/>
  <c r="J137" i="14"/>
  <c r="J129" i="14"/>
  <c r="J121" i="14"/>
  <c r="J113" i="14"/>
  <c r="J105" i="14"/>
  <c r="J97" i="14"/>
  <c r="J89" i="14"/>
  <c r="J81" i="14"/>
  <c r="J73" i="14"/>
  <c r="J65" i="14"/>
  <c r="J57" i="14"/>
  <c r="J49" i="14"/>
  <c r="J41" i="14"/>
  <c r="J33" i="14"/>
  <c r="J25" i="14"/>
  <c r="H9" i="13"/>
  <c r="D86" i="3"/>
  <c r="G8" i="17" s="1"/>
  <c r="L78" i="3"/>
  <c r="L85" i="3" s="1"/>
  <c r="F10" i="13"/>
  <c r="F86" i="3"/>
  <c r="G14" i="17" s="1"/>
  <c r="G86" i="3"/>
  <c r="G15" i="17" s="1"/>
  <c r="E86" i="3"/>
  <c r="G9" i="17" s="1"/>
  <c r="B10" i="13"/>
  <c r="H10" i="13"/>
  <c r="L61" i="3"/>
  <c r="L84" i="3" s="1"/>
  <c r="G27" i="13"/>
  <c r="J25" i="3"/>
  <c r="J82" i="3" s="1"/>
  <c r="O7" i="1"/>
  <c r="P7" i="1"/>
  <c r="O502" i="1"/>
  <c r="P502" i="1"/>
  <c r="J502" i="1" s="1"/>
  <c r="P500" i="1"/>
  <c r="O500" i="1"/>
  <c r="O498" i="1"/>
  <c r="P498" i="1"/>
  <c r="J498" i="1" s="1"/>
  <c r="P496" i="1"/>
  <c r="O496" i="1"/>
  <c r="O494" i="1"/>
  <c r="P494" i="1"/>
  <c r="P492" i="1"/>
  <c r="O492" i="1"/>
  <c r="O490" i="1"/>
  <c r="P490" i="1"/>
  <c r="P488" i="1"/>
  <c r="O488" i="1"/>
  <c r="O486" i="1"/>
  <c r="P486" i="1"/>
  <c r="J486" i="1" s="1"/>
  <c r="P484" i="1"/>
  <c r="O484" i="1"/>
  <c r="O482" i="1"/>
  <c r="P482" i="1"/>
  <c r="J482" i="1" s="1"/>
  <c r="P480" i="1"/>
  <c r="O480" i="1"/>
  <c r="O478" i="1"/>
  <c r="P478" i="1"/>
  <c r="P476" i="1"/>
  <c r="O476" i="1"/>
  <c r="O474" i="1"/>
  <c r="P474" i="1"/>
  <c r="P472" i="1"/>
  <c r="O472" i="1"/>
  <c r="O470" i="1"/>
  <c r="P470" i="1"/>
  <c r="J470" i="1" s="1"/>
  <c r="P468" i="1"/>
  <c r="O468" i="1"/>
  <c r="O466" i="1"/>
  <c r="P466" i="1"/>
  <c r="J466" i="1" s="1"/>
  <c r="P464" i="1"/>
  <c r="O464" i="1"/>
  <c r="O462" i="1"/>
  <c r="P462" i="1"/>
  <c r="J462" i="1" s="1"/>
  <c r="P460" i="1"/>
  <c r="O460" i="1"/>
  <c r="O458" i="1"/>
  <c r="P458" i="1"/>
  <c r="O456" i="1"/>
  <c r="P456" i="1"/>
  <c r="J456" i="1" s="1"/>
  <c r="O454" i="1"/>
  <c r="P454" i="1"/>
  <c r="J454" i="1" s="1"/>
  <c r="O452" i="1"/>
  <c r="P452" i="1"/>
  <c r="J452" i="1" s="1"/>
  <c r="O450" i="1"/>
  <c r="P450" i="1"/>
  <c r="J450" i="1" s="1"/>
  <c r="O448" i="1"/>
  <c r="P448" i="1"/>
  <c r="J448" i="1" s="1"/>
  <c r="O446" i="1"/>
  <c r="P446" i="1"/>
  <c r="J446" i="1" s="1"/>
  <c r="O444" i="1"/>
  <c r="P444" i="1"/>
  <c r="J444" i="1" s="1"/>
  <c r="O442" i="1"/>
  <c r="P442" i="1"/>
  <c r="J442" i="1" s="1"/>
  <c r="O440" i="1"/>
  <c r="P440" i="1"/>
  <c r="J440" i="1" s="1"/>
  <c r="O438" i="1"/>
  <c r="P438" i="1"/>
  <c r="J438" i="1" s="1"/>
  <c r="O436" i="1"/>
  <c r="P436" i="1"/>
  <c r="J436" i="1" s="1"/>
  <c r="O434" i="1"/>
  <c r="P434" i="1"/>
  <c r="J434" i="1" s="1"/>
  <c r="O432" i="1"/>
  <c r="P432" i="1"/>
  <c r="J432" i="1" s="1"/>
  <c r="O430" i="1"/>
  <c r="P430" i="1"/>
  <c r="J430" i="1" s="1"/>
  <c r="O428" i="1"/>
  <c r="P428" i="1"/>
  <c r="J428" i="1" s="1"/>
  <c r="O426" i="1"/>
  <c r="P426" i="1"/>
  <c r="J426" i="1" s="1"/>
  <c r="O424" i="1"/>
  <c r="P424" i="1"/>
  <c r="J424" i="1" s="1"/>
  <c r="O422" i="1"/>
  <c r="P422" i="1"/>
  <c r="J422" i="1" s="1"/>
  <c r="O420" i="1"/>
  <c r="P420" i="1"/>
  <c r="J420" i="1" s="1"/>
  <c r="O418" i="1"/>
  <c r="P418" i="1"/>
  <c r="J418" i="1" s="1"/>
  <c r="O416" i="1"/>
  <c r="P416" i="1"/>
  <c r="J416" i="1" s="1"/>
  <c r="O414" i="1"/>
  <c r="P414" i="1"/>
  <c r="J414" i="1" s="1"/>
  <c r="O412" i="1"/>
  <c r="P412" i="1"/>
  <c r="J412" i="1" s="1"/>
  <c r="O410" i="1"/>
  <c r="P410" i="1"/>
  <c r="J410" i="1" s="1"/>
  <c r="O408" i="1"/>
  <c r="P408" i="1"/>
  <c r="J408" i="1" s="1"/>
  <c r="O406" i="1"/>
  <c r="P406" i="1"/>
  <c r="J406" i="1" s="1"/>
  <c r="O404" i="1"/>
  <c r="P404" i="1"/>
  <c r="J404" i="1" s="1"/>
  <c r="O402" i="1"/>
  <c r="P402" i="1"/>
  <c r="J402" i="1" s="1"/>
  <c r="O400" i="1"/>
  <c r="P400" i="1"/>
  <c r="J400" i="1" s="1"/>
  <c r="O398" i="1"/>
  <c r="P398" i="1"/>
  <c r="J398" i="1" s="1"/>
  <c r="O396" i="1"/>
  <c r="P396" i="1"/>
  <c r="J396" i="1" s="1"/>
  <c r="O394" i="1"/>
  <c r="P394" i="1"/>
  <c r="J394" i="1" s="1"/>
  <c r="O392" i="1"/>
  <c r="P392" i="1"/>
  <c r="J392" i="1" s="1"/>
  <c r="O390" i="1"/>
  <c r="P390" i="1"/>
  <c r="J390" i="1" s="1"/>
  <c r="O388" i="1"/>
  <c r="P388" i="1"/>
  <c r="J388" i="1" s="1"/>
  <c r="O386" i="1"/>
  <c r="P386" i="1"/>
  <c r="J386" i="1" s="1"/>
  <c r="O384" i="1"/>
  <c r="P384" i="1"/>
  <c r="J384" i="1" s="1"/>
  <c r="O382" i="1"/>
  <c r="P382" i="1"/>
  <c r="J382" i="1" s="1"/>
  <c r="O380" i="1"/>
  <c r="P380" i="1"/>
  <c r="J380" i="1" s="1"/>
  <c r="O378" i="1"/>
  <c r="P378" i="1"/>
  <c r="J378" i="1" s="1"/>
  <c r="O376" i="1"/>
  <c r="P376" i="1"/>
  <c r="J376" i="1" s="1"/>
  <c r="O374" i="1"/>
  <c r="P374" i="1"/>
  <c r="J374" i="1" s="1"/>
  <c r="O372" i="1"/>
  <c r="P372" i="1"/>
  <c r="J372" i="1" s="1"/>
  <c r="O370" i="1"/>
  <c r="P370" i="1"/>
  <c r="J370" i="1" s="1"/>
  <c r="O368" i="1"/>
  <c r="P368" i="1"/>
  <c r="J368" i="1" s="1"/>
  <c r="O366" i="1"/>
  <c r="P366" i="1"/>
  <c r="J366" i="1" s="1"/>
  <c r="O364" i="1"/>
  <c r="P364" i="1"/>
  <c r="J364" i="1" s="1"/>
  <c r="O362" i="1"/>
  <c r="P362" i="1"/>
  <c r="J362" i="1" s="1"/>
  <c r="O360" i="1"/>
  <c r="P360" i="1"/>
  <c r="J360" i="1" s="1"/>
  <c r="O358" i="1"/>
  <c r="P358" i="1"/>
  <c r="J358" i="1" s="1"/>
  <c r="O356" i="1"/>
  <c r="P356" i="1"/>
  <c r="J356" i="1" s="1"/>
  <c r="O354" i="1"/>
  <c r="P354" i="1"/>
  <c r="J354" i="1" s="1"/>
  <c r="O352" i="1"/>
  <c r="P352" i="1"/>
  <c r="J352" i="1" s="1"/>
  <c r="O350" i="1"/>
  <c r="P350" i="1"/>
  <c r="J350" i="1" s="1"/>
  <c r="O348" i="1"/>
  <c r="P348" i="1"/>
  <c r="J348" i="1" s="1"/>
  <c r="O346" i="1"/>
  <c r="P346" i="1"/>
  <c r="J346" i="1" s="1"/>
  <c r="O344" i="1"/>
  <c r="P344" i="1"/>
  <c r="J344" i="1" s="1"/>
  <c r="O342" i="1"/>
  <c r="P342" i="1"/>
  <c r="J342" i="1" s="1"/>
  <c r="O340" i="1"/>
  <c r="P340" i="1"/>
  <c r="J340" i="1" s="1"/>
  <c r="O338" i="1"/>
  <c r="P338" i="1"/>
  <c r="J338" i="1" s="1"/>
  <c r="O336" i="1"/>
  <c r="P336" i="1"/>
  <c r="J336" i="1" s="1"/>
  <c r="O334" i="1"/>
  <c r="P334" i="1"/>
  <c r="J334" i="1" s="1"/>
  <c r="O332" i="1"/>
  <c r="P332" i="1"/>
  <c r="J332" i="1" s="1"/>
  <c r="O330" i="1"/>
  <c r="P330" i="1"/>
  <c r="J330" i="1" s="1"/>
  <c r="O328" i="1"/>
  <c r="P328" i="1"/>
  <c r="J328" i="1" s="1"/>
  <c r="O326" i="1"/>
  <c r="P326" i="1"/>
  <c r="J326" i="1" s="1"/>
  <c r="O324" i="1"/>
  <c r="P324" i="1"/>
  <c r="J324" i="1" s="1"/>
  <c r="O322" i="1"/>
  <c r="P322" i="1"/>
  <c r="J322" i="1" s="1"/>
  <c r="O320" i="1"/>
  <c r="P320" i="1"/>
  <c r="J320" i="1" s="1"/>
  <c r="O318" i="1"/>
  <c r="P318" i="1"/>
  <c r="J318" i="1" s="1"/>
  <c r="O316" i="1"/>
  <c r="P316" i="1"/>
  <c r="J316" i="1" s="1"/>
  <c r="O314" i="1"/>
  <c r="P314" i="1"/>
  <c r="J314" i="1" s="1"/>
  <c r="O312" i="1"/>
  <c r="P312" i="1"/>
  <c r="J312" i="1" s="1"/>
  <c r="O310" i="1"/>
  <c r="P310" i="1"/>
  <c r="J310" i="1" s="1"/>
  <c r="O308" i="1"/>
  <c r="P308" i="1"/>
  <c r="J308" i="1" s="1"/>
  <c r="O306" i="1"/>
  <c r="P306" i="1"/>
  <c r="J306" i="1" s="1"/>
  <c r="O304" i="1"/>
  <c r="P304" i="1"/>
  <c r="J304" i="1" s="1"/>
  <c r="O302" i="1"/>
  <c r="P302" i="1"/>
  <c r="J302" i="1" s="1"/>
  <c r="O300" i="1"/>
  <c r="P300" i="1"/>
  <c r="J300" i="1" s="1"/>
  <c r="O298" i="1"/>
  <c r="P298" i="1"/>
  <c r="J298" i="1" s="1"/>
  <c r="O296" i="1"/>
  <c r="P296" i="1"/>
  <c r="J296" i="1" s="1"/>
  <c r="O294" i="1"/>
  <c r="P294" i="1"/>
  <c r="J294" i="1" s="1"/>
  <c r="O292" i="1"/>
  <c r="P292" i="1"/>
  <c r="J292" i="1" s="1"/>
  <c r="O290" i="1"/>
  <c r="P290" i="1"/>
  <c r="J290" i="1" s="1"/>
  <c r="O288" i="1"/>
  <c r="P288" i="1"/>
  <c r="J288" i="1" s="1"/>
  <c r="O286" i="1"/>
  <c r="P286" i="1"/>
  <c r="J286" i="1" s="1"/>
  <c r="O284" i="1"/>
  <c r="P284" i="1"/>
  <c r="J284" i="1" s="1"/>
  <c r="O282" i="1"/>
  <c r="P282" i="1"/>
  <c r="J282" i="1" s="1"/>
  <c r="O280" i="1"/>
  <c r="P280" i="1"/>
  <c r="J280" i="1" s="1"/>
  <c r="O278" i="1"/>
  <c r="P278" i="1"/>
  <c r="J278" i="1" s="1"/>
  <c r="P276" i="1"/>
  <c r="O276" i="1"/>
  <c r="P274" i="1"/>
  <c r="O274" i="1"/>
  <c r="P272" i="1"/>
  <c r="O272" i="1"/>
  <c r="P270" i="1"/>
  <c r="J270" i="1" s="1"/>
  <c r="O270" i="1"/>
  <c r="P268" i="1"/>
  <c r="O268" i="1"/>
  <c r="P266" i="1"/>
  <c r="O266" i="1"/>
  <c r="P264" i="1"/>
  <c r="O264" i="1"/>
  <c r="O262" i="1"/>
  <c r="P262" i="1"/>
  <c r="P260" i="1"/>
  <c r="O260" i="1"/>
  <c r="O258" i="1"/>
  <c r="P258" i="1"/>
  <c r="P256" i="1"/>
  <c r="O256" i="1"/>
  <c r="O254" i="1"/>
  <c r="P254" i="1"/>
  <c r="J254" i="1" s="1"/>
  <c r="P252" i="1"/>
  <c r="O252" i="1"/>
  <c r="O250" i="1"/>
  <c r="P250" i="1"/>
  <c r="J250" i="1" s="1"/>
  <c r="P248" i="1"/>
  <c r="O248" i="1"/>
  <c r="O246" i="1"/>
  <c r="P246" i="1"/>
  <c r="P244" i="1"/>
  <c r="O244" i="1"/>
  <c r="O242" i="1"/>
  <c r="P242" i="1"/>
  <c r="P240" i="1"/>
  <c r="O240" i="1"/>
  <c r="O238" i="1"/>
  <c r="P238" i="1"/>
  <c r="J238" i="1" s="1"/>
  <c r="P236" i="1"/>
  <c r="O236" i="1"/>
  <c r="O234" i="1"/>
  <c r="P234" i="1"/>
  <c r="J234" i="1" s="1"/>
  <c r="P232" i="1"/>
  <c r="O232" i="1"/>
  <c r="O230" i="1"/>
  <c r="P230" i="1"/>
  <c r="P228" i="1"/>
  <c r="O228" i="1"/>
  <c r="O226" i="1"/>
  <c r="P226" i="1"/>
  <c r="P224" i="1"/>
  <c r="O224" i="1"/>
  <c r="O222" i="1"/>
  <c r="P222" i="1"/>
  <c r="J222" i="1" s="1"/>
  <c r="P220" i="1"/>
  <c r="O220" i="1"/>
  <c r="O218" i="1"/>
  <c r="P218" i="1"/>
  <c r="J218" i="1" s="1"/>
  <c r="P216" i="1"/>
  <c r="O216" i="1"/>
  <c r="O214" i="1"/>
  <c r="P214" i="1"/>
  <c r="J214" i="1" s="1"/>
  <c r="P212" i="1"/>
  <c r="O212" i="1"/>
  <c r="O210" i="1"/>
  <c r="P210" i="1"/>
  <c r="J210" i="1" s="1"/>
  <c r="P208" i="1"/>
  <c r="O208" i="1"/>
  <c r="O206" i="1"/>
  <c r="P206" i="1"/>
  <c r="J206" i="1" s="1"/>
  <c r="P204" i="1"/>
  <c r="O204" i="1"/>
  <c r="O202" i="1"/>
  <c r="P202" i="1"/>
  <c r="J202" i="1" s="1"/>
  <c r="P200" i="1"/>
  <c r="O200" i="1"/>
  <c r="O198" i="1"/>
  <c r="P198" i="1"/>
  <c r="J198" i="1" s="1"/>
  <c r="P196" i="1"/>
  <c r="O196" i="1"/>
  <c r="O194" i="1"/>
  <c r="P194" i="1"/>
  <c r="J194" i="1" s="1"/>
  <c r="P192" i="1"/>
  <c r="O192" i="1"/>
  <c r="O190" i="1"/>
  <c r="P190" i="1"/>
  <c r="P188" i="1"/>
  <c r="O188" i="1"/>
  <c r="O186" i="1"/>
  <c r="P186" i="1"/>
  <c r="P184" i="1"/>
  <c r="O184" i="1"/>
  <c r="O182" i="1"/>
  <c r="P182" i="1"/>
  <c r="J182" i="1" s="1"/>
  <c r="P180" i="1"/>
  <c r="O180" i="1"/>
  <c r="O178" i="1"/>
  <c r="P178" i="1"/>
  <c r="J178" i="1" s="1"/>
  <c r="P176" i="1"/>
  <c r="O176" i="1"/>
  <c r="O174" i="1"/>
  <c r="P174" i="1"/>
  <c r="J174" i="1" s="1"/>
  <c r="P172" i="1"/>
  <c r="O172" i="1"/>
  <c r="O170" i="1"/>
  <c r="P170" i="1"/>
  <c r="J170" i="1" s="1"/>
  <c r="P168" i="1"/>
  <c r="O168" i="1"/>
  <c r="O166" i="1"/>
  <c r="P166" i="1"/>
  <c r="P164" i="1"/>
  <c r="O164" i="1"/>
  <c r="P162" i="1"/>
  <c r="O162" i="1"/>
  <c r="P160" i="1"/>
  <c r="O160" i="1"/>
  <c r="O158" i="1"/>
  <c r="P158" i="1"/>
  <c r="J158" i="1" s="1"/>
  <c r="P156" i="1"/>
  <c r="O156" i="1"/>
  <c r="O154" i="1"/>
  <c r="P154" i="1"/>
  <c r="P152" i="1"/>
  <c r="O152" i="1"/>
  <c r="O150" i="1"/>
  <c r="P150" i="1"/>
  <c r="P148" i="1"/>
  <c r="O148" i="1"/>
  <c r="P146" i="1"/>
  <c r="O146" i="1"/>
  <c r="P144" i="1"/>
  <c r="O144" i="1"/>
  <c r="O142" i="1"/>
  <c r="P142" i="1"/>
  <c r="J142" i="1" s="1"/>
  <c r="P140" i="1"/>
  <c r="O140" i="1"/>
  <c r="P138" i="1"/>
  <c r="O138" i="1"/>
  <c r="P136" i="1"/>
  <c r="O136" i="1"/>
  <c r="P134" i="1"/>
  <c r="J134" i="1" s="1"/>
  <c r="O134" i="1"/>
  <c r="P132" i="1"/>
  <c r="O132" i="1"/>
  <c r="P130" i="1"/>
  <c r="O130" i="1"/>
  <c r="P128" i="1"/>
  <c r="O128" i="1"/>
  <c r="P126" i="1"/>
  <c r="J126" i="1" s="1"/>
  <c r="O126" i="1"/>
  <c r="P124" i="1"/>
  <c r="O124" i="1"/>
  <c r="P122" i="1"/>
  <c r="O122" i="1"/>
  <c r="P120" i="1"/>
  <c r="O120" i="1"/>
  <c r="P118" i="1"/>
  <c r="J118" i="1" s="1"/>
  <c r="O118" i="1"/>
  <c r="P116" i="1"/>
  <c r="O116" i="1"/>
  <c r="P114" i="1"/>
  <c r="O114" i="1"/>
  <c r="P112" i="1"/>
  <c r="O112" i="1"/>
  <c r="P110" i="1"/>
  <c r="O110" i="1"/>
  <c r="P108" i="1"/>
  <c r="O108" i="1"/>
  <c r="P106" i="1"/>
  <c r="O106" i="1"/>
  <c r="P104" i="1"/>
  <c r="O104" i="1"/>
  <c r="O102" i="1"/>
  <c r="P102" i="1"/>
  <c r="P100" i="1"/>
  <c r="O100" i="1"/>
  <c r="O98" i="1"/>
  <c r="P98" i="1"/>
  <c r="J98" i="1" s="1"/>
  <c r="P96" i="1"/>
  <c r="O96" i="1"/>
  <c r="O94" i="1"/>
  <c r="P94" i="1"/>
  <c r="J94" i="1" s="1"/>
  <c r="P92" i="1"/>
  <c r="O92" i="1"/>
  <c r="O90" i="1"/>
  <c r="P90" i="1"/>
  <c r="P88" i="1"/>
  <c r="O88" i="1"/>
  <c r="O86" i="1"/>
  <c r="P86" i="1"/>
  <c r="P84" i="1"/>
  <c r="O84" i="1"/>
  <c r="O82" i="1"/>
  <c r="P82" i="1"/>
  <c r="J82" i="1" s="1"/>
  <c r="P80" i="1"/>
  <c r="O80" i="1"/>
  <c r="O78" i="1"/>
  <c r="P78" i="1"/>
  <c r="J78" i="1" s="1"/>
  <c r="P76" i="1"/>
  <c r="O76" i="1"/>
  <c r="O74" i="1"/>
  <c r="P74" i="1"/>
  <c r="P72" i="1"/>
  <c r="O72" i="1"/>
  <c r="O70" i="1"/>
  <c r="P70" i="1"/>
  <c r="P68" i="1"/>
  <c r="O68" i="1"/>
  <c r="O66" i="1"/>
  <c r="P66" i="1"/>
  <c r="J66" i="1" s="1"/>
  <c r="P64" i="1"/>
  <c r="O64" i="1"/>
  <c r="P999" i="1"/>
  <c r="J999" i="1" s="1"/>
  <c r="O998" i="1"/>
  <c r="J998" i="1" s="1"/>
  <c r="P995" i="1"/>
  <c r="J995" i="1" s="1"/>
  <c r="O994" i="1"/>
  <c r="J994" i="1" s="1"/>
  <c r="P991" i="1"/>
  <c r="J991" i="1" s="1"/>
  <c r="O990" i="1"/>
  <c r="J990" i="1" s="1"/>
  <c r="P987" i="1"/>
  <c r="J987" i="1" s="1"/>
  <c r="O986" i="1"/>
  <c r="J986" i="1" s="1"/>
  <c r="P983" i="1"/>
  <c r="J983" i="1" s="1"/>
  <c r="O982" i="1"/>
  <c r="J982" i="1" s="1"/>
  <c r="P979" i="1"/>
  <c r="J979" i="1" s="1"/>
  <c r="O978" i="1"/>
  <c r="J978" i="1" s="1"/>
  <c r="P975" i="1"/>
  <c r="J975" i="1" s="1"/>
  <c r="O974" i="1"/>
  <c r="J974" i="1" s="1"/>
  <c r="P971" i="1"/>
  <c r="J971" i="1" s="1"/>
  <c r="O970" i="1"/>
  <c r="J970" i="1" s="1"/>
  <c r="P967" i="1"/>
  <c r="J967" i="1" s="1"/>
  <c r="O966" i="1"/>
  <c r="J966" i="1" s="1"/>
  <c r="P963" i="1"/>
  <c r="J963" i="1" s="1"/>
  <c r="O962" i="1"/>
  <c r="J962" i="1" s="1"/>
  <c r="P959" i="1"/>
  <c r="J959" i="1" s="1"/>
  <c r="O958" i="1"/>
  <c r="J958" i="1" s="1"/>
  <c r="P955" i="1"/>
  <c r="J955" i="1" s="1"/>
  <c r="O954" i="1"/>
  <c r="J954" i="1" s="1"/>
  <c r="P951" i="1"/>
  <c r="J951" i="1" s="1"/>
  <c r="O950" i="1"/>
  <c r="J950" i="1" s="1"/>
  <c r="P947" i="1"/>
  <c r="J947" i="1" s="1"/>
  <c r="O946" i="1"/>
  <c r="J946" i="1" s="1"/>
  <c r="P943" i="1"/>
  <c r="J943" i="1" s="1"/>
  <c r="O942" i="1"/>
  <c r="J942" i="1" s="1"/>
  <c r="P939" i="1"/>
  <c r="J939" i="1" s="1"/>
  <c r="O938" i="1"/>
  <c r="J938" i="1" s="1"/>
  <c r="P935" i="1"/>
  <c r="J935" i="1" s="1"/>
  <c r="O934" i="1"/>
  <c r="J934" i="1" s="1"/>
  <c r="P931" i="1"/>
  <c r="J931" i="1" s="1"/>
  <c r="O930" i="1"/>
  <c r="J930" i="1" s="1"/>
  <c r="P927" i="1"/>
  <c r="J927" i="1" s="1"/>
  <c r="O926" i="1"/>
  <c r="J926" i="1" s="1"/>
  <c r="P923" i="1"/>
  <c r="J923" i="1" s="1"/>
  <c r="O922" i="1"/>
  <c r="J922" i="1" s="1"/>
  <c r="P919" i="1"/>
  <c r="J919" i="1" s="1"/>
  <c r="O918" i="1"/>
  <c r="J918" i="1" s="1"/>
  <c r="P915" i="1"/>
  <c r="J915" i="1" s="1"/>
  <c r="O914" i="1"/>
  <c r="J914" i="1" s="1"/>
  <c r="P911" i="1"/>
  <c r="J911" i="1" s="1"/>
  <c r="O910" i="1"/>
  <c r="J910" i="1" s="1"/>
  <c r="P908" i="1"/>
  <c r="J908" i="1" s="1"/>
  <c r="P906" i="1"/>
  <c r="J906" i="1" s="1"/>
  <c r="O901" i="1"/>
  <c r="J901" i="1" s="1"/>
  <c r="P898" i="1"/>
  <c r="J898" i="1" s="1"/>
  <c r="O893" i="1"/>
  <c r="J893" i="1" s="1"/>
  <c r="P890" i="1"/>
  <c r="J890" i="1" s="1"/>
  <c r="O885" i="1"/>
  <c r="J885" i="1" s="1"/>
  <c r="P880" i="1"/>
  <c r="I10" i="16"/>
  <c r="F3" i="1"/>
  <c r="O881" i="1"/>
  <c r="P881" i="1"/>
  <c r="O877" i="1"/>
  <c r="P877" i="1"/>
  <c r="O875" i="1"/>
  <c r="P875" i="1"/>
  <c r="O873" i="1"/>
  <c r="P873" i="1"/>
  <c r="O871" i="1"/>
  <c r="P871" i="1"/>
  <c r="O869" i="1"/>
  <c r="P869" i="1"/>
  <c r="O867" i="1"/>
  <c r="P867" i="1"/>
  <c r="O865" i="1"/>
  <c r="P865" i="1"/>
  <c r="O863" i="1"/>
  <c r="P863" i="1"/>
  <c r="O861" i="1"/>
  <c r="P861" i="1"/>
  <c r="O859" i="1"/>
  <c r="P859" i="1"/>
  <c r="O857" i="1"/>
  <c r="P857" i="1"/>
  <c r="O855" i="1"/>
  <c r="P855" i="1"/>
  <c r="O853" i="1"/>
  <c r="P853" i="1"/>
  <c r="O851" i="1"/>
  <c r="P851" i="1"/>
  <c r="O849" i="1"/>
  <c r="P849" i="1"/>
  <c r="O847" i="1"/>
  <c r="P847" i="1"/>
  <c r="O845" i="1"/>
  <c r="P845" i="1"/>
  <c r="O843" i="1"/>
  <c r="P843" i="1"/>
  <c r="O841" i="1"/>
  <c r="P841" i="1"/>
  <c r="O839" i="1"/>
  <c r="P839" i="1"/>
  <c r="O837" i="1"/>
  <c r="P837" i="1"/>
  <c r="O835" i="1"/>
  <c r="P835" i="1"/>
  <c r="O833" i="1"/>
  <c r="P833" i="1"/>
  <c r="O831" i="1"/>
  <c r="P831" i="1"/>
  <c r="O829" i="1"/>
  <c r="P829" i="1"/>
  <c r="O827" i="1"/>
  <c r="P827" i="1"/>
  <c r="O825" i="1"/>
  <c r="P825" i="1"/>
  <c r="O823" i="1"/>
  <c r="P823" i="1"/>
  <c r="O821" i="1"/>
  <c r="P821" i="1"/>
  <c r="O819" i="1"/>
  <c r="P819" i="1"/>
  <c r="O817" i="1"/>
  <c r="P817" i="1"/>
  <c r="O815" i="1"/>
  <c r="P815" i="1"/>
  <c r="O813" i="1"/>
  <c r="P813" i="1"/>
  <c r="O811" i="1"/>
  <c r="P811" i="1"/>
  <c r="O809" i="1"/>
  <c r="P809" i="1"/>
  <c r="O807" i="1"/>
  <c r="P807" i="1"/>
  <c r="O805" i="1"/>
  <c r="P805" i="1"/>
  <c r="O803" i="1"/>
  <c r="P803" i="1"/>
  <c r="O801" i="1"/>
  <c r="P801" i="1"/>
  <c r="O799" i="1"/>
  <c r="P799" i="1"/>
  <c r="O797" i="1"/>
  <c r="P797" i="1"/>
  <c r="O795" i="1"/>
  <c r="P795" i="1"/>
  <c r="O793" i="1"/>
  <c r="P793" i="1"/>
  <c r="O791" i="1"/>
  <c r="P791" i="1"/>
  <c r="O789" i="1"/>
  <c r="P789" i="1"/>
  <c r="O787" i="1"/>
  <c r="P787" i="1"/>
  <c r="O785" i="1"/>
  <c r="P785" i="1"/>
  <c r="O783" i="1"/>
  <c r="P783" i="1"/>
  <c r="O781" i="1"/>
  <c r="P781" i="1"/>
  <c r="O779" i="1"/>
  <c r="P779" i="1"/>
  <c r="O777" i="1"/>
  <c r="P777" i="1"/>
  <c r="O775" i="1"/>
  <c r="P775" i="1"/>
  <c r="O773" i="1"/>
  <c r="P773" i="1"/>
  <c r="O771" i="1"/>
  <c r="P771" i="1"/>
  <c r="O769" i="1"/>
  <c r="P769" i="1"/>
  <c r="O767" i="1"/>
  <c r="P767" i="1"/>
  <c r="O765" i="1"/>
  <c r="P765" i="1"/>
  <c r="O763" i="1"/>
  <c r="P763" i="1"/>
  <c r="O761" i="1"/>
  <c r="P761" i="1"/>
  <c r="O759" i="1"/>
  <c r="P759" i="1"/>
  <c r="O757" i="1"/>
  <c r="P757" i="1"/>
  <c r="O755" i="1"/>
  <c r="P755" i="1"/>
  <c r="O753" i="1"/>
  <c r="P753" i="1"/>
  <c r="O751" i="1"/>
  <c r="P751" i="1"/>
  <c r="O749" i="1"/>
  <c r="P749" i="1"/>
  <c r="O747" i="1"/>
  <c r="P747" i="1"/>
  <c r="O745" i="1"/>
  <c r="P745" i="1"/>
  <c r="J745" i="1" s="1"/>
  <c r="O743" i="1"/>
  <c r="P743" i="1"/>
  <c r="J743" i="1" s="1"/>
  <c r="O741" i="1"/>
  <c r="P741" i="1"/>
  <c r="J741" i="1" s="1"/>
  <c r="O739" i="1"/>
  <c r="P739" i="1"/>
  <c r="J739" i="1" s="1"/>
  <c r="O737" i="1"/>
  <c r="P737" i="1"/>
  <c r="J737" i="1" s="1"/>
  <c r="O735" i="1"/>
  <c r="P735" i="1"/>
  <c r="J735" i="1" s="1"/>
  <c r="O733" i="1"/>
  <c r="P733" i="1"/>
  <c r="J733" i="1" s="1"/>
  <c r="O731" i="1"/>
  <c r="P731" i="1"/>
  <c r="J731" i="1" s="1"/>
  <c r="O729" i="1"/>
  <c r="P729" i="1"/>
  <c r="J729" i="1" s="1"/>
  <c r="O727" i="1"/>
  <c r="P727" i="1"/>
  <c r="J727" i="1" s="1"/>
  <c r="O725" i="1"/>
  <c r="P725" i="1"/>
  <c r="J725" i="1" s="1"/>
  <c r="O723" i="1"/>
  <c r="P723" i="1"/>
  <c r="J723" i="1" s="1"/>
  <c r="O721" i="1"/>
  <c r="P721" i="1"/>
  <c r="J721" i="1" s="1"/>
  <c r="O719" i="1"/>
  <c r="P719" i="1"/>
  <c r="J719" i="1" s="1"/>
  <c r="O717" i="1"/>
  <c r="P717" i="1"/>
  <c r="J717" i="1" s="1"/>
  <c r="O715" i="1"/>
  <c r="P715" i="1"/>
  <c r="J715" i="1" s="1"/>
  <c r="O713" i="1"/>
  <c r="P713" i="1"/>
  <c r="J713" i="1" s="1"/>
  <c r="O711" i="1"/>
  <c r="P711" i="1"/>
  <c r="J711" i="1" s="1"/>
  <c r="O709" i="1"/>
  <c r="P709" i="1"/>
  <c r="J709" i="1" s="1"/>
  <c r="O707" i="1"/>
  <c r="P707" i="1"/>
  <c r="J707" i="1" s="1"/>
  <c r="O705" i="1"/>
  <c r="P705" i="1"/>
  <c r="J705" i="1" s="1"/>
  <c r="O703" i="1"/>
  <c r="P703" i="1"/>
  <c r="J703" i="1" s="1"/>
  <c r="O701" i="1"/>
  <c r="P701" i="1"/>
  <c r="J701" i="1" s="1"/>
  <c r="O699" i="1"/>
  <c r="P699" i="1"/>
  <c r="J699" i="1" s="1"/>
  <c r="O697" i="1"/>
  <c r="P697" i="1"/>
  <c r="J697" i="1" s="1"/>
  <c r="O695" i="1"/>
  <c r="P695" i="1"/>
  <c r="J695" i="1" s="1"/>
  <c r="O693" i="1"/>
  <c r="P693" i="1"/>
  <c r="J693" i="1" s="1"/>
  <c r="O691" i="1"/>
  <c r="P691" i="1"/>
  <c r="J691" i="1" s="1"/>
  <c r="O689" i="1"/>
  <c r="P689" i="1"/>
  <c r="J689" i="1" s="1"/>
  <c r="O687" i="1"/>
  <c r="P687" i="1"/>
  <c r="J687" i="1" s="1"/>
  <c r="O685" i="1"/>
  <c r="P685" i="1"/>
  <c r="J685" i="1" s="1"/>
  <c r="O683" i="1"/>
  <c r="P683" i="1"/>
  <c r="J683" i="1" s="1"/>
  <c r="O681" i="1"/>
  <c r="P681" i="1"/>
  <c r="J681" i="1" s="1"/>
  <c r="O679" i="1"/>
  <c r="P679" i="1"/>
  <c r="J679" i="1" s="1"/>
  <c r="O677" i="1"/>
  <c r="P677" i="1"/>
  <c r="J677" i="1" s="1"/>
  <c r="O675" i="1"/>
  <c r="P675" i="1"/>
  <c r="J675" i="1" s="1"/>
  <c r="O673" i="1"/>
  <c r="P673" i="1"/>
  <c r="J673" i="1" s="1"/>
  <c r="O671" i="1"/>
  <c r="P671" i="1"/>
  <c r="J671" i="1" s="1"/>
  <c r="O669" i="1"/>
  <c r="P669" i="1"/>
  <c r="J669" i="1" s="1"/>
  <c r="O667" i="1"/>
  <c r="P667" i="1"/>
  <c r="J667" i="1" s="1"/>
  <c r="O665" i="1"/>
  <c r="P665" i="1"/>
  <c r="J665" i="1" s="1"/>
  <c r="O663" i="1"/>
  <c r="P663" i="1"/>
  <c r="J663" i="1" s="1"/>
  <c r="O661" i="1"/>
  <c r="P661" i="1"/>
  <c r="J661" i="1" s="1"/>
  <c r="O659" i="1"/>
  <c r="P659" i="1"/>
  <c r="J659" i="1" s="1"/>
  <c r="O657" i="1"/>
  <c r="P657" i="1"/>
  <c r="J657" i="1" s="1"/>
  <c r="O655" i="1"/>
  <c r="P655" i="1"/>
  <c r="J655" i="1" s="1"/>
  <c r="O653" i="1"/>
  <c r="P653" i="1"/>
  <c r="J653" i="1" s="1"/>
  <c r="O651" i="1"/>
  <c r="P651" i="1"/>
  <c r="J651" i="1" s="1"/>
  <c r="O649" i="1"/>
  <c r="P649" i="1"/>
  <c r="J649" i="1" s="1"/>
  <c r="O647" i="1"/>
  <c r="P647" i="1"/>
  <c r="J647" i="1" s="1"/>
  <c r="O645" i="1"/>
  <c r="P645" i="1"/>
  <c r="J645" i="1" s="1"/>
  <c r="O643" i="1"/>
  <c r="P643" i="1"/>
  <c r="J643" i="1" s="1"/>
  <c r="O641" i="1"/>
  <c r="P641" i="1"/>
  <c r="J641" i="1" s="1"/>
  <c r="O639" i="1"/>
  <c r="P639" i="1"/>
  <c r="J639" i="1" s="1"/>
  <c r="O637" i="1"/>
  <c r="P637" i="1"/>
  <c r="J637" i="1" s="1"/>
  <c r="O635" i="1"/>
  <c r="P635" i="1"/>
  <c r="J635" i="1" s="1"/>
  <c r="O633" i="1"/>
  <c r="P633" i="1"/>
  <c r="J633" i="1" s="1"/>
  <c r="O631" i="1"/>
  <c r="P631" i="1"/>
  <c r="J631" i="1" s="1"/>
  <c r="O629" i="1"/>
  <c r="P629" i="1"/>
  <c r="J629" i="1" s="1"/>
  <c r="O627" i="1"/>
  <c r="P627" i="1"/>
  <c r="J627" i="1" s="1"/>
  <c r="O625" i="1"/>
  <c r="P625" i="1"/>
  <c r="J625" i="1" s="1"/>
  <c r="O623" i="1"/>
  <c r="P623" i="1"/>
  <c r="J623" i="1" s="1"/>
  <c r="O621" i="1"/>
  <c r="P621" i="1"/>
  <c r="J621" i="1" s="1"/>
  <c r="O619" i="1"/>
  <c r="P619" i="1"/>
  <c r="J619" i="1" s="1"/>
  <c r="O617" i="1"/>
  <c r="P617" i="1"/>
  <c r="J617" i="1" s="1"/>
  <c r="O615" i="1"/>
  <c r="P615" i="1"/>
  <c r="J615" i="1" s="1"/>
  <c r="O613" i="1"/>
  <c r="P613" i="1"/>
  <c r="J613" i="1" s="1"/>
  <c r="O611" i="1"/>
  <c r="P611" i="1"/>
  <c r="J611" i="1" s="1"/>
  <c r="O609" i="1"/>
  <c r="P609" i="1"/>
  <c r="J609" i="1" s="1"/>
  <c r="O607" i="1"/>
  <c r="P607" i="1"/>
  <c r="J607" i="1" s="1"/>
  <c r="O605" i="1"/>
  <c r="P605" i="1"/>
  <c r="J605" i="1" s="1"/>
  <c r="O603" i="1"/>
  <c r="P603" i="1"/>
  <c r="J603" i="1" s="1"/>
  <c r="O601" i="1"/>
  <c r="P601" i="1"/>
  <c r="J601" i="1" s="1"/>
  <c r="O599" i="1"/>
  <c r="P599" i="1"/>
  <c r="J599" i="1" s="1"/>
  <c r="O597" i="1"/>
  <c r="P597" i="1"/>
  <c r="J597" i="1" s="1"/>
  <c r="O595" i="1"/>
  <c r="P595" i="1"/>
  <c r="J595" i="1" s="1"/>
  <c r="O593" i="1"/>
  <c r="P593" i="1"/>
  <c r="J593" i="1" s="1"/>
  <c r="O591" i="1"/>
  <c r="P591" i="1"/>
  <c r="J591" i="1" s="1"/>
  <c r="O589" i="1"/>
  <c r="P589" i="1"/>
  <c r="J589" i="1" s="1"/>
  <c r="O587" i="1"/>
  <c r="P587" i="1"/>
  <c r="J587" i="1" s="1"/>
  <c r="O585" i="1"/>
  <c r="P585" i="1"/>
  <c r="J585" i="1" s="1"/>
  <c r="O583" i="1"/>
  <c r="P583" i="1"/>
  <c r="J583" i="1" s="1"/>
  <c r="O581" i="1"/>
  <c r="P581" i="1"/>
  <c r="J581" i="1" s="1"/>
  <c r="O579" i="1"/>
  <c r="P579" i="1"/>
  <c r="J579" i="1" s="1"/>
  <c r="O577" i="1"/>
  <c r="P577" i="1"/>
  <c r="J577" i="1" s="1"/>
  <c r="O575" i="1"/>
  <c r="P575" i="1"/>
  <c r="J575" i="1" s="1"/>
  <c r="O573" i="1"/>
  <c r="P573" i="1"/>
  <c r="J573" i="1" s="1"/>
  <c r="O571" i="1"/>
  <c r="P571" i="1"/>
  <c r="J571" i="1" s="1"/>
  <c r="O569" i="1"/>
  <c r="P569" i="1"/>
  <c r="J569" i="1" s="1"/>
  <c r="O567" i="1"/>
  <c r="P567" i="1"/>
  <c r="J567" i="1" s="1"/>
  <c r="O565" i="1"/>
  <c r="P565" i="1"/>
  <c r="J565" i="1" s="1"/>
  <c r="O563" i="1"/>
  <c r="P563" i="1"/>
  <c r="J563" i="1" s="1"/>
  <c r="O561" i="1"/>
  <c r="P561" i="1"/>
  <c r="J561" i="1" s="1"/>
  <c r="O559" i="1"/>
  <c r="P559" i="1"/>
  <c r="J559" i="1" s="1"/>
  <c r="O557" i="1"/>
  <c r="P557" i="1"/>
  <c r="J557" i="1" s="1"/>
  <c r="O555" i="1"/>
  <c r="P555" i="1"/>
  <c r="J555" i="1" s="1"/>
  <c r="O553" i="1"/>
  <c r="P553" i="1"/>
  <c r="J553" i="1" s="1"/>
  <c r="O551" i="1"/>
  <c r="P551" i="1"/>
  <c r="J551" i="1" s="1"/>
  <c r="O549" i="1"/>
  <c r="P549" i="1"/>
  <c r="J549" i="1" s="1"/>
  <c r="O547" i="1"/>
  <c r="P547" i="1"/>
  <c r="J547" i="1" s="1"/>
  <c r="O545" i="1"/>
  <c r="P545" i="1"/>
  <c r="J545" i="1" s="1"/>
  <c r="O543" i="1"/>
  <c r="P543" i="1"/>
  <c r="J543" i="1" s="1"/>
  <c r="O541" i="1"/>
  <c r="P541" i="1"/>
  <c r="J541" i="1" s="1"/>
  <c r="O539" i="1"/>
  <c r="P539" i="1"/>
  <c r="J539" i="1" s="1"/>
  <c r="O537" i="1"/>
  <c r="P537" i="1"/>
  <c r="J537" i="1" s="1"/>
  <c r="O535" i="1"/>
  <c r="P535" i="1"/>
  <c r="J535" i="1" s="1"/>
  <c r="O533" i="1"/>
  <c r="P533" i="1"/>
  <c r="J533" i="1" s="1"/>
  <c r="O531" i="1"/>
  <c r="P531" i="1"/>
  <c r="J531" i="1" s="1"/>
  <c r="O529" i="1"/>
  <c r="P529" i="1"/>
  <c r="J529" i="1" s="1"/>
  <c r="O527" i="1"/>
  <c r="P527" i="1"/>
  <c r="J527" i="1" s="1"/>
  <c r="O525" i="1"/>
  <c r="P525" i="1"/>
  <c r="J525" i="1" s="1"/>
  <c r="O523" i="1"/>
  <c r="P523" i="1"/>
  <c r="J523" i="1" s="1"/>
  <c r="O521" i="1"/>
  <c r="P521" i="1"/>
  <c r="J521" i="1" s="1"/>
  <c r="O519" i="1"/>
  <c r="P519" i="1"/>
  <c r="J519" i="1" s="1"/>
  <c r="O517" i="1"/>
  <c r="P517" i="1"/>
  <c r="J517" i="1" s="1"/>
  <c r="O515" i="1"/>
  <c r="P515" i="1"/>
  <c r="J515" i="1" s="1"/>
  <c r="O513" i="1"/>
  <c r="P513" i="1"/>
  <c r="J513" i="1" s="1"/>
  <c r="O511" i="1"/>
  <c r="P511" i="1"/>
  <c r="J511" i="1" s="1"/>
  <c r="O509" i="1"/>
  <c r="P509" i="1"/>
  <c r="J509" i="1" s="1"/>
  <c r="O507" i="1"/>
  <c r="P507" i="1"/>
  <c r="J507" i="1" s="1"/>
  <c r="O505" i="1"/>
  <c r="P505" i="1"/>
  <c r="J505" i="1" s="1"/>
  <c r="O503" i="1"/>
  <c r="P503" i="1"/>
  <c r="J503" i="1" s="1"/>
  <c r="P1000" i="1"/>
  <c r="J1000" i="1" s="1"/>
  <c r="P996" i="1"/>
  <c r="J996" i="1" s="1"/>
  <c r="P992" i="1"/>
  <c r="J992" i="1" s="1"/>
  <c r="P988" i="1"/>
  <c r="J988" i="1" s="1"/>
  <c r="P984" i="1"/>
  <c r="J984" i="1" s="1"/>
  <c r="P980" i="1"/>
  <c r="J980" i="1" s="1"/>
  <c r="P976" i="1"/>
  <c r="J976" i="1" s="1"/>
  <c r="P972" i="1"/>
  <c r="J972" i="1" s="1"/>
  <c r="P968" i="1"/>
  <c r="J968" i="1" s="1"/>
  <c r="P964" i="1"/>
  <c r="J964" i="1" s="1"/>
  <c r="P960" i="1"/>
  <c r="J960" i="1" s="1"/>
  <c r="P956" i="1"/>
  <c r="J956" i="1" s="1"/>
  <c r="P952" i="1"/>
  <c r="J952" i="1" s="1"/>
  <c r="P948" i="1"/>
  <c r="J948" i="1" s="1"/>
  <c r="P944" i="1"/>
  <c r="J944" i="1" s="1"/>
  <c r="P940" i="1"/>
  <c r="J940" i="1" s="1"/>
  <c r="P936" i="1"/>
  <c r="J936" i="1" s="1"/>
  <c r="P932" i="1"/>
  <c r="J932" i="1" s="1"/>
  <c r="P928" i="1"/>
  <c r="J928" i="1" s="1"/>
  <c r="P924" i="1"/>
  <c r="J924" i="1" s="1"/>
  <c r="P920" i="1"/>
  <c r="J920" i="1" s="1"/>
  <c r="P916" i="1"/>
  <c r="J916" i="1" s="1"/>
  <c r="P912" i="1"/>
  <c r="J912" i="1" s="1"/>
  <c r="O903" i="1"/>
  <c r="J903" i="1" s="1"/>
  <c r="P900" i="1"/>
  <c r="J900" i="1" s="1"/>
  <c r="O895" i="1"/>
  <c r="J895" i="1" s="1"/>
  <c r="P892" i="1"/>
  <c r="J892" i="1" s="1"/>
  <c r="O887" i="1"/>
  <c r="J887" i="1" s="1"/>
  <c r="P884" i="1"/>
  <c r="J884" i="1" s="1"/>
  <c r="O879" i="1"/>
  <c r="J879" i="1" s="1"/>
  <c r="O501" i="1"/>
  <c r="P501" i="1"/>
  <c r="J501" i="1" s="1"/>
  <c r="O499" i="1"/>
  <c r="P499" i="1"/>
  <c r="J499" i="1" s="1"/>
  <c r="O497" i="1"/>
  <c r="P497" i="1"/>
  <c r="J497" i="1" s="1"/>
  <c r="O495" i="1"/>
  <c r="P495" i="1"/>
  <c r="J495" i="1" s="1"/>
  <c r="O493" i="1"/>
  <c r="P493" i="1"/>
  <c r="J493" i="1" s="1"/>
  <c r="O491" i="1"/>
  <c r="P491" i="1"/>
  <c r="J491" i="1" s="1"/>
  <c r="O489" i="1"/>
  <c r="P489" i="1"/>
  <c r="J489" i="1" s="1"/>
  <c r="O487" i="1"/>
  <c r="P487" i="1"/>
  <c r="J487" i="1" s="1"/>
  <c r="O485" i="1"/>
  <c r="P485" i="1"/>
  <c r="J485" i="1" s="1"/>
  <c r="O483" i="1"/>
  <c r="P483" i="1"/>
  <c r="J483" i="1" s="1"/>
  <c r="O481" i="1"/>
  <c r="P481" i="1"/>
  <c r="J481" i="1" s="1"/>
  <c r="O479" i="1"/>
  <c r="P479" i="1"/>
  <c r="J479" i="1" s="1"/>
  <c r="O477" i="1"/>
  <c r="P477" i="1"/>
  <c r="J477" i="1" s="1"/>
  <c r="O475" i="1"/>
  <c r="P475" i="1"/>
  <c r="J475" i="1" s="1"/>
  <c r="O473" i="1"/>
  <c r="P473" i="1"/>
  <c r="J473" i="1" s="1"/>
  <c r="O471" i="1"/>
  <c r="P471" i="1"/>
  <c r="J471" i="1" s="1"/>
  <c r="O469" i="1"/>
  <c r="P469" i="1"/>
  <c r="J469" i="1" s="1"/>
  <c r="O467" i="1"/>
  <c r="P467" i="1"/>
  <c r="J467" i="1" s="1"/>
  <c r="O465" i="1"/>
  <c r="P465" i="1"/>
  <c r="J465" i="1" s="1"/>
  <c r="O463" i="1"/>
  <c r="P463" i="1"/>
  <c r="J463" i="1" s="1"/>
  <c r="O461" i="1"/>
  <c r="P461" i="1"/>
  <c r="J461" i="1" s="1"/>
  <c r="O459" i="1"/>
  <c r="P459" i="1"/>
  <c r="J459" i="1" s="1"/>
  <c r="P457" i="1"/>
  <c r="O457" i="1"/>
  <c r="O455" i="1"/>
  <c r="P455" i="1"/>
  <c r="P453" i="1"/>
  <c r="O453" i="1"/>
  <c r="O451" i="1"/>
  <c r="P451" i="1"/>
  <c r="J451" i="1" s="1"/>
  <c r="P449" i="1"/>
  <c r="O449" i="1"/>
  <c r="O447" i="1"/>
  <c r="P447" i="1"/>
  <c r="P445" i="1"/>
  <c r="O445" i="1"/>
  <c r="O443" i="1"/>
  <c r="P443" i="1"/>
  <c r="P441" i="1"/>
  <c r="O441" i="1"/>
  <c r="O439" i="1"/>
  <c r="P439" i="1"/>
  <c r="P437" i="1"/>
  <c r="O437" i="1"/>
  <c r="O435" i="1"/>
  <c r="P435" i="1"/>
  <c r="P433" i="1"/>
  <c r="O433" i="1"/>
  <c r="O431" i="1"/>
  <c r="P431" i="1"/>
  <c r="P429" i="1"/>
  <c r="O429" i="1"/>
  <c r="O427" i="1"/>
  <c r="P427" i="1"/>
  <c r="J427" i="1" s="1"/>
  <c r="P425" i="1"/>
  <c r="O425" i="1"/>
  <c r="O423" i="1"/>
  <c r="P423" i="1"/>
  <c r="P421" i="1"/>
  <c r="O421" i="1"/>
  <c r="O419" i="1"/>
  <c r="P419" i="1"/>
  <c r="J419" i="1" s="1"/>
  <c r="P417" i="1"/>
  <c r="O417" i="1"/>
  <c r="O415" i="1"/>
  <c r="P415" i="1"/>
  <c r="P413" i="1"/>
  <c r="O413" i="1"/>
  <c r="O411" i="1"/>
  <c r="P411" i="1"/>
  <c r="P409" i="1"/>
  <c r="O409" i="1"/>
  <c r="O407" i="1"/>
  <c r="P407" i="1"/>
  <c r="P405" i="1"/>
  <c r="O405" i="1"/>
  <c r="O403" i="1"/>
  <c r="P403" i="1"/>
  <c r="J403" i="1" s="1"/>
  <c r="P401" i="1"/>
  <c r="O401" i="1"/>
  <c r="O399" i="1"/>
  <c r="P399" i="1"/>
  <c r="P397" i="1"/>
  <c r="O397" i="1"/>
  <c r="O395" i="1"/>
  <c r="P395" i="1"/>
  <c r="P393" i="1"/>
  <c r="O393" i="1"/>
  <c r="O391" i="1"/>
  <c r="P391" i="1"/>
  <c r="P389" i="1"/>
  <c r="O389" i="1"/>
  <c r="O387" i="1"/>
  <c r="P387" i="1"/>
  <c r="J387" i="1" s="1"/>
  <c r="P385" i="1"/>
  <c r="O385" i="1"/>
  <c r="O383" i="1"/>
  <c r="P383" i="1"/>
  <c r="P381" i="1"/>
  <c r="O381" i="1"/>
  <c r="O379" i="1"/>
  <c r="P379" i="1"/>
  <c r="P377" i="1"/>
  <c r="O377" i="1"/>
  <c r="O375" i="1"/>
  <c r="P375" i="1"/>
  <c r="P373" i="1"/>
  <c r="O373" i="1"/>
  <c r="O371" i="1"/>
  <c r="P371" i="1"/>
  <c r="J371" i="1" s="1"/>
  <c r="P369" i="1"/>
  <c r="O369" i="1"/>
  <c r="O367" i="1"/>
  <c r="P367" i="1"/>
  <c r="P365" i="1"/>
  <c r="O365" i="1"/>
  <c r="O363" i="1"/>
  <c r="P363" i="1"/>
  <c r="P361" i="1"/>
  <c r="O361" i="1"/>
  <c r="O359" i="1"/>
  <c r="P359" i="1"/>
  <c r="P357" i="1"/>
  <c r="O357" i="1"/>
  <c r="O355" i="1"/>
  <c r="P355" i="1"/>
  <c r="J355" i="1" s="1"/>
  <c r="P353" i="1"/>
  <c r="O353" i="1"/>
  <c r="O351" i="1"/>
  <c r="P351" i="1"/>
  <c r="P349" i="1"/>
  <c r="O349" i="1"/>
  <c r="O347" i="1"/>
  <c r="P347" i="1"/>
  <c r="P345" i="1"/>
  <c r="O345" i="1"/>
  <c r="O343" i="1"/>
  <c r="P343" i="1"/>
  <c r="P341" i="1"/>
  <c r="J341" i="1" s="1"/>
  <c r="O341" i="1"/>
  <c r="O339" i="1"/>
  <c r="P339" i="1"/>
  <c r="J339" i="1" s="1"/>
  <c r="P337" i="1"/>
  <c r="O337" i="1"/>
  <c r="O335" i="1"/>
  <c r="P335" i="1"/>
  <c r="P333" i="1"/>
  <c r="O333" i="1"/>
  <c r="O331" i="1"/>
  <c r="P331" i="1"/>
  <c r="P329" i="1"/>
  <c r="O329" i="1"/>
  <c r="O327" i="1"/>
  <c r="P327" i="1"/>
  <c r="P325" i="1"/>
  <c r="O325" i="1"/>
  <c r="O323" i="1"/>
  <c r="P323" i="1"/>
  <c r="J323" i="1" s="1"/>
  <c r="P321" i="1"/>
  <c r="O321" i="1"/>
  <c r="O319" i="1"/>
  <c r="P319" i="1"/>
  <c r="P317" i="1"/>
  <c r="O317" i="1"/>
  <c r="O315" i="1"/>
  <c r="P315" i="1"/>
  <c r="P313" i="1"/>
  <c r="O313" i="1"/>
  <c r="O311" i="1"/>
  <c r="P311" i="1"/>
  <c r="P309" i="1"/>
  <c r="O309" i="1"/>
  <c r="O307" i="1"/>
  <c r="P307" i="1"/>
  <c r="J307" i="1" s="1"/>
  <c r="P305" i="1"/>
  <c r="O305" i="1"/>
  <c r="O303" i="1"/>
  <c r="P303" i="1"/>
  <c r="P301" i="1"/>
  <c r="O301" i="1"/>
  <c r="O299" i="1"/>
  <c r="P299" i="1"/>
  <c r="P297" i="1"/>
  <c r="O297" i="1"/>
  <c r="O295" i="1"/>
  <c r="P295" i="1"/>
  <c r="J295" i="1" s="1"/>
  <c r="P293" i="1"/>
  <c r="O293" i="1"/>
  <c r="O291" i="1"/>
  <c r="P291" i="1"/>
  <c r="J291" i="1" s="1"/>
  <c r="P289" i="1"/>
  <c r="O289" i="1"/>
  <c r="O287" i="1"/>
  <c r="P287" i="1"/>
  <c r="P285" i="1"/>
  <c r="O285" i="1"/>
  <c r="O283" i="1"/>
  <c r="P283" i="1"/>
  <c r="P281" i="1"/>
  <c r="O281" i="1"/>
  <c r="O279" i="1"/>
  <c r="P279" i="1"/>
  <c r="J279" i="1" s="1"/>
  <c r="P277" i="1"/>
  <c r="O277" i="1"/>
  <c r="O275" i="1"/>
  <c r="P275" i="1"/>
  <c r="J275" i="1" s="1"/>
  <c r="O273" i="1"/>
  <c r="P273" i="1"/>
  <c r="J273" i="1" s="1"/>
  <c r="O271" i="1"/>
  <c r="P271" i="1"/>
  <c r="J271" i="1" s="1"/>
  <c r="O269" i="1"/>
  <c r="P269" i="1"/>
  <c r="J269" i="1" s="1"/>
  <c r="O267" i="1"/>
  <c r="P267" i="1"/>
  <c r="J267" i="1" s="1"/>
  <c r="O265" i="1"/>
  <c r="P265" i="1"/>
  <c r="J265" i="1" s="1"/>
  <c r="O263" i="1"/>
  <c r="P263" i="1"/>
  <c r="J263" i="1" s="1"/>
  <c r="O261" i="1"/>
  <c r="P261" i="1"/>
  <c r="J261" i="1" s="1"/>
  <c r="O259" i="1"/>
  <c r="P259" i="1"/>
  <c r="J259" i="1" s="1"/>
  <c r="O257" i="1"/>
  <c r="P257" i="1"/>
  <c r="J257" i="1" s="1"/>
  <c r="O255" i="1"/>
  <c r="P255" i="1"/>
  <c r="J255" i="1" s="1"/>
  <c r="O253" i="1"/>
  <c r="P253" i="1"/>
  <c r="J253" i="1" s="1"/>
  <c r="O251" i="1"/>
  <c r="P251" i="1"/>
  <c r="J251" i="1" s="1"/>
  <c r="O249" i="1"/>
  <c r="P249" i="1"/>
  <c r="J249" i="1" s="1"/>
  <c r="O247" i="1"/>
  <c r="P247" i="1"/>
  <c r="J247" i="1" s="1"/>
  <c r="O245" i="1"/>
  <c r="P245" i="1"/>
  <c r="J245" i="1" s="1"/>
  <c r="O243" i="1"/>
  <c r="P243" i="1"/>
  <c r="J243" i="1" s="1"/>
  <c r="O241" i="1"/>
  <c r="P241" i="1"/>
  <c r="J241" i="1" s="1"/>
  <c r="O239" i="1"/>
  <c r="P239" i="1"/>
  <c r="J239" i="1" s="1"/>
  <c r="O237" i="1"/>
  <c r="P237" i="1"/>
  <c r="J237" i="1" s="1"/>
  <c r="O235" i="1"/>
  <c r="P235" i="1"/>
  <c r="J235" i="1" s="1"/>
  <c r="O233" i="1"/>
  <c r="P233" i="1"/>
  <c r="J233" i="1" s="1"/>
  <c r="O231" i="1"/>
  <c r="P231" i="1"/>
  <c r="J231" i="1" s="1"/>
  <c r="O229" i="1"/>
  <c r="P229" i="1"/>
  <c r="J229" i="1" s="1"/>
  <c r="O227" i="1"/>
  <c r="P227" i="1"/>
  <c r="J227" i="1" s="1"/>
  <c r="O225" i="1"/>
  <c r="P225" i="1"/>
  <c r="J225" i="1" s="1"/>
  <c r="O223" i="1"/>
  <c r="P223" i="1"/>
  <c r="J223" i="1" s="1"/>
  <c r="O221" i="1"/>
  <c r="P221" i="1"/>
  <c r="J221" i="1" s="1"/>
  <c r="O219" i="1"/>
  <c r="P219" i="1"/>
  <c r="J219" i="1" s="1"/>
  <c r="O217" i="1"/>
  <c r="P217" i="1"/>
  <c r="J217" i="1" s="1"/>
  <c r="O215" i="1"/>
  <c r="P215" i="1"/>
  <c r="P213" i="1"/>
  <c r="O213" i="1"/>
  <c r="O211" i="1"/>
  <c r="P211" i="1"/>
  <c r="J211" i="1" s="1"/>
  <c r="O209" i="1"/>
  <c r="P209" i="1"/>
  <c r="J209" i="1" s="1"/>
  <c r="O207" i="1"/>
  <c r="P207" i="1"/>
  <c r="P205" i="1"/>
  <c r="O205" i="1"/>
  <c r="O203" i="1"/>
  <c r="P203" i="1"/>
  <c r="J203" i="1" s="1"/>
  <c r="O201" i="1"/>
  <c r="P201" i="1"/>
  <c r="J201" i="1" s="1"/>
  <c r="O199" i="1"/>
  <c r="P199" i="1"/>
  <c r="P197" i="1"/>
  <c r="O197" i="1"/>
  <c r="O195" i="1"/>
  <c r="P195" i="1"/>
  <c r="J195" i="1" s="1"/>
  <c r="O193" i="1"/>
  <c r="P193" i="1"/>
  <c r="J193" i="1" s="1"/>
  <c r="O191" i="1"/>
  <c r="P191" i="1"/>
  <c r="O189" i="1"/>
  <c r="P189" i="1"/>
  <c r="J189" i="1" s="1"/>
  <c r="O187" i="1"/>
  <c r="P187" i="1"/>
  <c r="J187" i="1" s="1"/>
  <c r="O185" i="1"/>
  <c r="P185" i="1"/>
  <c r="J185" i="1" s="1"/>
  <c r="O183" i="1"/>
  <c r="P183" i="1"/>
  <c r="J183" i="1" s="1"/>
  <c r="O181" i="1"/>
  <c r="P181" i="1"/>
  <c r="J181" i="1" s="1"/>
  <c r="O179" i="1"/>
  <c r="P179" i="1"/>
  <c r="J179" i="1" s="1"/>
  <c r="O177" i="1"/>
  <c r="P177" i="1"/>
  <c r="J177" i="1" s="1"/>
  <c r="O175" i="1"/>
  <c r="P175" i="1"/>
  <c r="J175" i="1" s="1"/>
  <c r="O173" i="1"/>
  <c r="P173" i="1"/>
  <c r="J173" i="1" s="1"/>
  <c r="O171" i="1"/>
  <c r="P171" i="1"/>
  <c r="J171" i="1" s="1"/>
  <c r="P169" i="1"/>
  <c r="O169" i="1"/>
  <c r="O167" i="1"/>
  <c r="P167" i="1"/>
  <c r="J167" i="1" s="1"/>
  <c r="O165" i="1"/>
  <c r="P165" i="1"/>
  <c r="J165" i="1" s="1"/>
  <c r="O163" i="1"/>
  <c r="P163" i="1"/>
  <c r="J163" i="1" s="1"/>
  <c r="O161" i="1"/>
  <c r="P161" i="1"/>
  <c r="J161" i="1" s="1"/>
  <c r="O159" i="1"/>
  <c r="P159" i="1"/>
  <c r="J159" i="1" s="1"/>
  <c r="O157" i="1"/>
  <c r="P157" i="1"/>
  <c r="J157" i="1" s="1"/>
  <c r="O155" i="1"/>
  <c r="P155" i="1"/>
  <c r="J155" i="1" s="1"/>
  <c r="P153" i="1"/>
  <c r="O153" i="1"/>
  <c r="O151" i="1"/>
  <c r="P151" i="1"/>
  <c r="J151" i="1" s="1"/>
  <c r="O149" i="1"/>
  <c r="P149" i="1"/>
  <c r="J149" i="1" s="1"/>
  <c r="O147" i="1"/>
  <c r="P147" i="1"/>
  <c r="O145" i="1"/>
  <c r="P145" i="1"/>
  <c r="J145" i="1" s="1"/>
  <c r="O143" i="1"/>
  <c r="P143" i="1"/>
  <c r="J143" i="1" s="1"/>
  <c r="O141" i="1"/>
  <c r="P141" i="1"/>
  <c r="J141" i="1" s="1"/>
  <c r="O139" i="1"/>
  <c r="P139" i="1"/>
  <c r="J139" i="1" s="1"/>
  <c r="O137" i="1"/>
  <c r="P137" i="1"/>
  <c r="J137" i="1" s="1"/>
  <c r="O135" i="1"/>
  <c r="P135" i="1"/>
  <c r="J135" i="1" s="1"/>
  <c r="O133" i="1"/>
  <c r="P133" i="1"/>
  <c r="J133" i="1" s="1"/>
  <c r="O131" i="1"/>
  <c r="P131" i="1"/>
  <c r="J131" i="1" s="1"/>
  <c r="O129" i="1"/>
  <c r="P129" i="1"/>
  <c r="J129" i="1" s="1"/>
  <c r="O127" i="1"/>
  <c r="P127" i="1"/>
  <c r="J127" i="1" s="1"/>
  <c r="O125" i="1"/>
  <c r="P125" i="1"/>
  <c r="J125" i="1" s="1"/>
  <c r="O123" i="1"/>
  <c r="P123" i="1"/>
  <c r="J123" i="1" s="1"/>
  <c r="O121" i="1"/>
  <c r="P121" i="1"/>
  <c r="J121" i="1" s="1"/>
  <c r="O119" i="1"/>
  <c r="P119" i="1"/>
  <c r="J119" i="1" s="1"/>
  <c r="O117" i="1"/>
  <c r="P117" i="1"/>
  <c r="J117" i="1" s="1"/>
  <c r="O115" i="1"/>
  <c r="P115" i="1"/>
  <c r="J115" i="1" s="1"/>
  <c r="O113" i="1"/>
  <c r="P113" i="1"/>
  <c r="J113" i="1" s="1"/>
  <c r="O111" i="1"/>
  <c r="P111" i="1"/>
  <c r="J111" i="1" s="1"/>
  <c r="O109" i="1"/>
  <c r="P109" i="1"/>
  <c r="J109" i="1" s="1"/>
  <c r="O107" i="1"/>
  <c r="P107" i="1"/>
  <c r="J107" i="1" s="1"/>
  <c r="O105" i="1"/>
  <c r="P105" i="1"/>
  <c r="J105" i="1" s="1"/>
  <c r="O103" i="1"/>
  <c r="P103" i="1"/>
  <c r="J103" i="1" s="1"/>
  <c r="O101" i="1"/>
  <c r="P101" i="1"/>
  <c r="J101" i="1" s="1"/>
  <c r="O99" i="1"/>
  <c r="P99" i="1"/>
  <c r="J99" i="1" s="1"/>
  <c r="O97" i="1"/>
  <c r="P97" i="1"/>
  <c r="J97" i="1" s="1"/>
  <c r="O95" i="1"/>
  <c r="P95" i="1"/>
  <c r="J95" i="1" s="1"/>
  <c r="O93" i="1"/>
  <c r="P93" i="1"/>
  <c r="J93" i="1" s="1"/>
  <c r="O91" i="1"/>
  <c r="P91" i="1"/>
  <c r="J91" i="1" s="1"/>
  <c r="O89" i="1"/>
  <c r="P89" i="1"/>
  <c r="J89" i="1" s="1"/>
  <c r="O87" i="1"/>
  <c r="P87" i="1"/>
  <c r="J87" i="1" s="1"/>
  <c r="O85" i="1"/>
  <c r="P85" i="1"/>
  <c r="J85" i="1" s="1"/>
  <c r="O83" i="1"/>
  <c r="P83" i="1"/>
  <c r="J83" i="1" s="1"/>
  <c r="O81" i="1"/>
  <c r="P81" i="1"/>
  <c r="J81" i="1" s="1"/>
  <c r="O79" i="1"/>
  <c r="P79" i="1"/>
  <c r="J79" i="1" s="1"/>
  <c r="O77" i="1"/>
  <c r="P77" i="1"/>
  <c r="J77" i="1" s="1"/>
  <c r="O75" i="1"/>
  <c r="P75" i="1"/>
  <c r="J75" i="1" s="1"/>
  <c r="O73" i="1"/>
  <c r="P73" i="1"/>
  <c r="J73" i="1" s="1"/>
  <c r="O71" i="1"/>
  <c r="P71" i="1"/>
  <c r="J71" i="1" s="1"/>
  <c r="O69" i="1"/>
  <c r="P69" i="1"/>
  <c r="J69" i="1" s="1"/>
  <c r="O67" i="1"/>
  <c r="P67" i="1"/>
  <c r="J67" i="1" s="1"/>
  <c r="O65" i="1"/>
  <c r="P65" i="1"/>
  <c r="J65" i="1" s="1"/>
  <c r="P1001" i="1"/>
  <c r="J1001" i="1" s="1"/>
  <c r="P997" i="1"/>
  <c r="J997" i="1" s="1"/>
  <c r="P993" i="1"/>
  <c r="J993" i="1" s="1"/>
  <c r="P989" i="1"/>
  <c r="J989" i="1" s="1"/>
  <c r="P985" i="1"/>
  <c r="J985" i="1" s="1"/>
  <c r="P981" i="1"/>
  <c r="J981" i="1" s="1"/>
  <c r="P977" i="1"/>
  <c r="J977" i="1" s="1"/>
  <c r="P973" i="1"/>
  <c r="J973" i="1" s="1"/>
  <c r="P969" i="1"/>
  <c r="J969" i="1" s="1"/>
  <c r="P965" i="1"/>
  <c r="J965" i="1" s="1"/>
  <c r="P961" i="1"/>
  <c r="J961" i="1" s="1"/>
  <c r="P957" i="1"/>
  <c r="J957" i="1" s="1"/>
  <c r="P953" i="1"/>
  <c r="J953" i="1" s="1"/>
  <c r="P949" i="1"/>
  <c r="J949" i="1" s="1"/>
  <c r="P945" i="1"/>
  <c r="J945" i="1" s="1"/>
  <c r="P941" i="1"/>
  <c r="J941" i="1" s="1"/>
  <c r="P937" i="1"/>
  <c r="J937" i="1" s="1"/>
  <c r="P933" i="1"/>
  <c r="J933" i="1" s="1"/>
  <c r="P929" i="1"/>
  <c r="J929" i="1" s="1"/>
  <c r="P925" i="1"/>
  <c r="J925" i="1" s="1"/>
  <c r="P921" i="1"/>
  <c r="J921" i="1" s="1"/>
  <c r="P917" i="1"/>
  <c r="J917" i="1" s="1"/>
  <c r="P913" i="1"/>
  <c r="J913" i="1" s="1"/>
  <c r="P909" i="1"/>
  <c r="J909" i="1" s="1"/>
  <c r="O905" i="1"/>
  <c r="J905" i="1" s="1"/>
  <c r="P902" i="1"/>
  <c r="J902" i="1" s="1"/>
  <c r="O897" i="1"/>
  <c r="J897" i="1" s="1"/>
  <c r="P894" i="1"/>
  <c r="J894" i="1" s="1"/>
  <c r="O889" i="1"/>
  <c r="J889" i="1" s="1"/>
  <c r="P886" i="1"/>
  <c r="J886" i="1" s="1"/>
  <c r="O883" i="1"/>
  <c r="J883" i="1" s="1"/>
  <c r="O882" i="1"/>
  <c r="P882" i="1"/>
  <c r="O878" i="1"/>
  <c r="P878" i="1"/>
  <c r="P876" i="1"/>
  <c r="O876" i="1"/>
  <c r="O874" i="1"/>
  <c r="P874" i="1"/>
  <c r="P872" i="1"/>
  <c r="O872" i="1"/>
  <c r="O870" i="1"/>
  <c r="P870" i="1"/>
  <c r="P868" i="1"/>
  <c r="O868" i="1"/>
  <c r="O866" i="1"/>
  <c r="P866" i="1"/>
  <c r="P864" i="1"/>
  <c r="O864" i="1"/>
  <c r="O862" i="1"/>
  <c r="P862" i="1"/>
  <c r="P860" i="1"/>
  <c r="O860" i="1"/>
  <c r="O858" i="1"/>
  <c r="P858" i="1"/>
  <c r="P856" i="1"/>
  <c r="O856" i="1"/>
  <c r="O854" i="1"/>
  <c r="P854" i="1"/>
  <c r="P852" i="1"/>
  <c r="O852" i="1"/>
  <c r="O850" i="1"/>
  <c r="P850" i="1"/>
  <c r="P848" i="1"/>
  <c r="O848" i="1"/>
  <c r="O846" i="1"/>
  <c r="P846" i="1"/>
  <c r="P844" i="1"/>
  <c r="O844" i="1"/>
  <c r="O842" i="1"/>
  <c r="P842" i="1"/>
  <c r="P840" i="1"/>
  <c r="O840" i="1"/>
  <c r="O838" i="1"/>
  <c r="P838" i="1"/>
  <c r="P836" i="1"/>
  <c r="O836" i="1"/>
  <c r="O834" i="1"/>
  <c r="P834" i="1"/>
  <c r="P832" i="1"/>
  <c r="O832" i="1"/>
  <c r="O830" i="1"/>
  <c r="P830" i="1"/>
  <c r="P828" i="1"/>
  <c r="O828" i="1"/>
  <c r="O826" i="1"/>
  <c r="P826" i="1"/>
  <c r="P824" i="1"/>
  <c r="O824" i="1"/>
  <c r="O822" i="1"/>
  <c r="P822" i="1"/>
  <c r="P820" i="1"/>
  <c r="O820" i="1"/>
  <c r="O818" i="1"/>
  <c r="P818" i="1"/>
  <c r="P816" i="1"/>
  <c r="O816" i="1"/>
  <c r="O814" i="1"/>
  <c r="P814" i="1"/>
  <c r="P812" i="1"/>
  <c r="O812" i="1"/>
  <c r="O810" i="1"/>
  <c r="P810" i="1"/>
  <c r="P808" i="1"/>
  <c r="O808" i="1"/>
  <c r="O806" i="1"/>
  <c r="P806" i="1"/>
  <c r="P804" i="1"/>
  <c r="O804" i="1"/>
  <c r="O802" i="1"/>
  <c r="P802" i="1"/>
  <c r="P800" i="1"/>
  <c r="O800" i="1"/>
  <c r="O798" i="1"/>
  <c r="P798" i="1"/>
  <c r="P796" i="1"/>
  <c r="O796" i="1"/>
  <c r="O794" i="1"/>
  <c r="P794" i="1"/>
  <c r="P792" i="1"/>
  <c r="O792" i="1"/>
  <c r="O790" i="1"/>
  <c r="P790" i="1"/>
  <c r="P788" i="1"/>
  <c r="O788" i="1"/>
  <c r="O786" i="1"/>
  <c r="P786" i="1"/>
  <c r="P784" i="1"/>
  <c r="O784" i="1"/>
  <c r="O782" i="1"/>
  <c r="P782" i="1"/>
  <c r="P780" i="1"/>
  <c r="O780" i="1"/>
  <c r="O778" i="1"/>
  <c r="P778" i="1"/>
  <c r="P776" i="1"/>
  <c r="O776" i="1"/>
  <c r="O774" i="1"/>
  <c r="P774" i="1"/>
  <c r="P772" i="1"/>
  <c r="O772" i="1"/>
  <c r="O770" i="1"/>
  <c r="P770" i="1"/>
  <c r="P768" i="1"/>
  <c r="O768" i="1"/>
  <c r="O766" i="1"/>
  <c r="P766" i="1"/>
  <c r="P764" i="1"/>
  <c r="O764" i="1"/>
  <c r="O762" i="1"/>
  <c r="P762" i="1"/>
  <c r="P760" i="1"/>
  <c r="O760" i="1"/>
  <c r="O758" i="1"/>
  <c r="P758" i="1"/>
  <c r="P756" i="1"/>
  <c r="O756" i="1"/>
  <c r="O754" i="1"/>
  <c r="P754" i="1"/>
  <c r="P752" i="1"/>
  <c r="O752" i="1"/>
  <c r="O750" i="1"/>
  <c r="P750" i="1"/>
  <c r="P748" i="1"/>
  <c r="O748" i="1"/>
  <c r="O746" i="1"/>
  <c r="P746" i="1"/>
  <c r="P744" i="1"/>
  <c r="O744" i="1"/>
  <c r="P742" i="1"/>
  <c r="O742" i="1"/>
  <c r="P740" i="1"/>
  <c r="J740" i="1" s="1"/>
  <c r="O740" i="1"/>
  <c r="P738" i="1"/>
  <c r="O738" i="1"/>
  <c r="P736" i="1"/>
  <c r="O736" i="1"/>
  <c r="P734" i="1"/>
  <c r="O734" i="1"/>
  <c r="P732" i="1"/>
  <c r="O732" i="1"/>
  <c r="P730" i="1"/>
  <c r="O730" i="1"/>
  <c r="P728" i="1"/>
  <c r="O728" i="1"/>
  <c r="P726" i="1"/>
  <c r="O726" i="1"/>
  <c r="P724" i="1"/>
  <c r="J724" i="1" s="1"/>
  <c r="O724" i="1"/>
  <c r="P722" i="1"/>
  <c r="O722" i="1"/>
  <c r="P720" i="1"/>
  <c r="O720" i="1"/>
  <c r="P718" i="1"/>
  <c r="O718" i="1"/>
  <c r="P716" i="1"/>
  <c r="O716" i="1"/>
  <c r="P714" i="1"/>
  <c r="O714" i="1"/>
  <c r="O712" i="1"/>
  <c r="P712" i="1"/>
  <c r="P710" i="1"/>
  <c r="O710" i="1"/>
  <c r="O708" i="1"/>
  <c r="P708" i="1"/>
  <c r="P706" i="1"/>
  <c r="O706" i="1"/>
  <c r="O704" i="1"/>
  <c r="P704" i="1"/>
  <c r="P702" i="1"/>
  <c r="O702" i="1"/>
  <c r="O700" i="1"/>
  <c r="P700" i="1"/>
  <c r="P698" i="1"/>
  <c r="O698" i="1"/>
  <c r="O696" i="1"/>
  <c r="P696" i="1"/>
  <c r="P694" i="1"/>
  <c r="O694" i="1"/>
  <c r="O692" i="1"/>
  <c r="P692" i="1"/>
  <c r="P690" i="1"/>
  <c r="O690" i="1"/>
  <c r="O688" i="1"/>
  <c r="P688" i="1"/>
  <c r="P686" i="1"/>
  <c r="O686" i="1"/>
  <c r="O684" i="1"/>
  <c r="P684" i="1"/>
  <c r="P682" i="1"/>
  <c r="O682" i="1"/>
  <c r="O680" i="1"/>
  <c r="P680" i="1"/>
  <c r="P678" i="1"/>
  <c r="O678" i="1"/>
  <c r="O676" i="1"/>
  <c r="P676" i="1"/>
  <c r="P674" i="1"/>
  <c r="O674" i="1"/>
  <c r="O672" i="1"/>
  <c r="P672" i="1"/>
  <c r="P670" i="1"/>
  <c r="O670" i="1"/>
  <c r="O668" i="1"/>
  <c r="P668" i="1"/>
  <c r="P666" i="1"/>
  <c r="O666" i="1"/>
  <c r="O664" i="1"/>
  <c r="P664" i="1"/>
  <c r="P662" i="1"/>
  <c r="O662" i="1"/>
  <c r="O660" i="1"/>
  <c r="P660" i="1"/>
  <c r="P658" i="1"/>
  <c r="O658" i="1"/>
  <c r="O656" i="1"/>
  <c r="P656" i="1"/>
  <c r="P654" i="1"/>
  <c r="O654" i="1"/>
  <c r="O652" i="1"/>
  <c r="P652" i="1"/>
  <c r="P650" i="1"/>
  <c r="O650" i="1"/>
  <c r="O648" i="1"/>
  <c r="P648" i="1"/>
  <c r="P646" i="1"/>
  <c r="O646" i="1"/>
  <c r="O644" i="1"/>
  <c r="P644" i="1"/>
  <c r="P642" i="1"/>
  <c r="O642" i="1"/>
  <c r="O640" i="1"/>
  <c r="P640" i="1"/>
  <c r="P638" i="1"/>
  <c r="O638" i="1"/>
  <c r="O636" i="1"/>
  <c r="P636" i="1"/>
  <c r="P634" i="1"/>
  <c r="O634" i="1"/>
  <c r="O632" i="1"/>
  <c r="P632" i="1"/>
  <c r="P630" i="1"/>
  <c r="O630" i="1"/>
  <c r="O628" i="1"/>
  <c r="P628" i="1"/>
  <c r="P626" i="1"/>
  <c r="O626" i="1"/>
  <c r="O624" i="1"/>
  <c r="P624" i="1"/>
  <c r="P622" i="1"/>
  <c r="O622" i="1"/>
  <c r="P620" i="1"/>
  <c r="J620" i="1" s="1"/>
  <c r="O620" i="1"/>
  <c r="P618" i="1"/>
  <c r="O618" i="1"/>
  <c r="P616" i="1"/>
  <c r="O616" i="1"/>
  <c r="P614" i="1"/>
  <c r="O614" i="1"/>
  <c r="P612" i="1"/>
  <c r="O612" i="1"/>
  <c r="P610" i="1"/>
  <c r="O610" i="1"/>
  <c r="P608" i="1"/>
  <c r="O608" i="1"/>
  <c r="P606" i="1"/>
  <c r="O606" i="1"/>
  <c r="P604" i="1"/>
  <c r="J604" i="1" s="1"/>
  <c r="O604" i="1"/>
  <c r="P602" i="1"/>
  <c r="O602" i="1"/>
  <c r="P600" i="1"/>
  <c r="O600" i="1"/>
  <c r="P598" i="1"/>
  <c r="O598" i="1"/>
  <c r="P596" i="1"/>
  <c r="O596" i="1"/>
  <c r="P594" i="1"/>
  <c r="O594" i="1"/>
  <c r="P592" i="1"/>
  <c r="O592" i="1"/>
  <c r="P590" i="1"/>
  <c r="O590" i="1"/>
  <c r="P588" i="1"/>
  <c r="J588" i="1" s="1"/>
  <c r="O588" i="1"/>
  <c r="P586" i="1"/>
  <c r="O586" i="1"/>
  <c r="P584" i="1"/>
  <c r="O584" i="1"/>
  <c r="P582" i="1"/>
  <c r="O582" i="1"/>
  <c r="P580" i="1"/>
  <c r="O580" i="1"/>
  <c r="P578" i="1"/>
  <c r="O578" i="1"/>
  <c r="P576" i="1"/>
  <c r="O576" i="1"/>
  <c r="P574" i="1"/>
  <c r="O574" i="1"/>
  <c r="P572" i="1"/>
  <c r="J572" i="1" s="1"/>
  <c r="O572" i="1"/>
  <c r="P570" i="1"/>
  <c r="O570" i="1"/>
  <c r="P568" i="1"/>
  <c r="O568" i="1"/>
  <c r="P566" i="1"/>
  <c r="O566" i="1"/>
  <c r="P564" i="1"/>
  <c r="O564" i="1"/>
  <c r="P562" i="1"/>
  <c r="O562" i="1"/>
  <c r="P560" i="1"/>
  <c r="O560" i="1"/>
  <c r="P558" i="1"/>
  <c r="O558" i="1"/>
  <c r="P556" i="1"/>
  <c r="O556" i="1"/>
  <c r="O554" i="1"/>
  <c r="P554" i="1"/>
  <c r="P552" i="1"/>
  <c r="O552" i="1"/>
  <c r="O550" i="1"/>
  <c r="P550" i="1"/>
  <c r="P548" i="1"/>
  <c r="O548" i="1"/>
  <c r="O546" i="1"/>
  <c r="P546" i="1"/>
  <c r="P544" i="1"/>
  <c r="O544" i="1"/>
  <c r="O542" i="1"/>
  <c r="P542" i="1"/>
  <c r="P540" i="1"/>
  <c r="O540" i="1"/>
  <c r="O538" i="1"/>
  <c r="P538" i="1"/>
  <c r="P536" i="1"/>
  <c r="O536" i="1"/>
  <c r="O534" i="1"/>
  <c r="P534" i="1"/>
  <c r="P532" i="1"/>
  <c r="O532" i="1"/>
  <c r="O530" i="1"/>
  <c r="P530" i="1"/>
  <c r="P528" i="1"/>
  <c r="O528" i="1"/>
  <c r="O526" i="1"/>
  <c r="P526" i="1"/>
  <c r="P524" i="1"/>
  <c r="O524" i="1"/>
  <c r="O522" i="1"/>
  <c r="P522" i="1"/>
  <c r="P520" i="1"/>
  <c r="O520" i="1"/>
  <c r="O518" i="1"/>
  <c r="P518" i="1"/>
  <c r="P516" i="1"/>
  <c r="O516" i="1"/>
  <c r="O514" i="1"/>
  <c r="P514" i="1"/>
  <c r="P512" i="1"/>
  <c r="O512" i="1"/>
  <c r="O510" i="1"/>
  <c r="P510" i="1"/>
  <c r="P508" i="1"/>
  <c r="O508" i="1"/>
  <c r="O506" i="1"/>
  <c r="P506" i="1"/>
  <c r="P504" i="1"/>
  <c r="O504" i="1"/>
  <c r="O907" i="1"/>
  <c r="J907" i="1" s="1"/>
  <c r="P904" i="1"/>
  <c r="J904" i="1" s="1"/>
  <c r="O899" i="1"/>
  <c r="J899" i="1" s="1"/>
  <c r="P896" i="1"/>
  <c r="J896" i="1" s="1"/>
  <c r="O891" i="1"/>
  <c r="J891" i="1" s="1"/>
  <c r="P888" i="1"/>
  <c r="J888" i="1" s="1"/>
  <c r="J880" i="1"/>
  <c r="J413" i="1"/>
  <c r="J110" i="1"/>
  <c r="O61" i="1"/>
  <c r="J61" i="1" s="1"/>
  <c r="O55" i="1"/>
  <c r="J55" i="1" s="1"/>
  <c r="O47" i="1"/>
  <c r="J47" i="1" s="1"/>
  <c r="O39" i="1"/>
  <c r="J39" i="1" s="1"/>
  <c r="O31" i="1"/>
  <c r="J31" i="1" s="1"/>
  <c r="O23" i="1"/>
  <c r="J23" i="1" s="1"/>
  <c r="O15" i="1"/>
  <c r="J15" i="1" s="1"/>
  <c r="O59" i="1"/>
  <c r="J59" i="1" s="1"/>
  <c r="O53" i="1"/>
  <c r="J53" i="1" s="1"/>
  <c r="O45" i="1"/>
  <c r="J45" i="1" s="1"/>
  <c r="O37" i="1"/>
  <c r="O29" i="1"/>
  <c r="J29" i="1" s="1"/>
  <c r="O21" i="1"/>
  <c r="J21" i="1" s="1"/>
  <c r="O13" i="1"/>
  <c r="J13" i="1" s="1"/>
  <c r="O63" i="1"/>
  <c r="J63" i="1" s="1"/>
  <c r="P58" i="1"/>
  <c r="J58" i="1" s="1"/>
  <c r="P52" i="1"/>
  <c r="J52" i="1" s="1"/>
  <c r="O51" i="1"/>
  <c r="J51" i="1" s="1"/>
  <c r="P44" i="1"/>
  <c r="J44" i="1" s="1"/>
  <c r="O43" i="1"/>
  <c r="J43" i="1" s="1"/>
  <c r="P36" i="1"/>
  <c r="J36" i="1" s="1"/>
  <c r="O35" i="1"/>
  <c r="J35" i="1" s="1"/>
  <c r="P28" i="1"/>
  <c r="J28" i="1" s="1"/>
  <c r="O27" i="1"/>
  <c r="J27" i="1" s="1"/>
  <c r="P20" i="1"/>
  <c r="J20" i="1" s="1"/>
  <c r="O19" i="1"/>
  <c r="J19" i="1" s="1"/>
  <c r="P12" i="1"/>
  <c r="J12" i="1" s="1"/>
  <c r="O11" i="1"/>
  <c r="J11" i="1" s="1"/>
  <c r="P62" i="1"/>
  <c r="J62" i="1" s="1"/>
  <c r="O57" i="1"/>
  <c r="J57" i="1" s="1"/>
  <c r="O49" i="1"/>
  <c r="J49" i="1" s="1"/>
  <c r="O41" i="1"/>
  <c r="J41" i="1" s="1"/>
  <c r="O33" i="1"/>
  <c r="J33" i="1" s="1"/>
  <c r="O25" i="1"/>
  <c r="J25" i="1" s="1"/>
  <c r="O17" i="1"/>
  <c r="J17" i="1" s="1"/>
  <c r="O9" i="1"/>
  <c r="J9" i="1" s="1"/>
  <c r="P60" i="1"/>
  <c r="J60" i="1" s="1"/>
  <c r="P56" i="1"/>
  <c r="J56" i="1" s="1"/>
  <c r="P48" i="1"/>
  <c r="J48" i="1" s="1"/>
  <c r="P40" i="1"/>
  <c r="J40" i="1" s="1"/>
  <c r="P32" i="1"/>
  <c r="J32" i="1" s="1"/>
  <c r="P24" i="1"/>
  <c r="J24" i="1" s="1"/>
  <c r="P16" i="1"/>
  <c r="J16" i="1" s="1"/>
  <c r="P8" i="1"/>
  <c r="J8" i="1" s="1"/>
  <c r="J50" i="1"/>
  <c r="J42" i="1"/>
  <c r="J37" i="1"/>
  <c r="J34" i="1"/>
  <c r="J26" i="1"/>
  <c r="J18" i="1"/>
  <c r="J10" i="1"/>
  <c r="J54" i="1"/>
  <c r="J46" i="1"/>
  <c r="J38" i="1"/>
  <c r="J30" i="1"/>
  <c r="J22" i="1"/>
  <c r="J14" i="1"/>
  <c r="E29" i="13"/>
  <c r="C29" i="13"/>
  <c r="I29" i="13"/>
  <c r="G29" i="13"/>
  <c r="G31" i="13" s="1"/>
  <c r="G35" i="13" s="1"/>
  <c r="L42" i="3"/>
  <c r="L83" i="3" s="1"/>
  <c r="C10" i="13"/>
  <c r="K86" i="3"/>
  <c r="C6" i="16" l="1"/>
  <c r="J526" i="1"/>
  <c r="J510" i="1"/>
  <c r="J534" i="1"/>
  <c r="J542" i="1"/>
  <c r="J197" i="1"/>
  <c r="J205" i="1"/>
  <c r="J213" i="1"/>
  <c r="J277" i="1"/>
  <c r="J285" i="1"/>
  <c r="J293" i="1"/>
  <c r="J301" i="1"/>
  <c r="J309" i="1"/>
  <c r="J317" i="1"/>
  <c r="J325" i="1"/>
  <c r="J333" i="1"/>
  <c r="J349" i="1"/>
  <c r="J357" i="1"/>
  <c r="J365" i="1"/>
  <c r="J373" i="1"/>
  <c r="J381" i="1"/>
  <c r="J389" i="1"/>
  <c r="J397" i="1"/>
  <c r="J405" i="1"/>
  <c r="J421" i="1"/>
  <c r="J429" i="1"/>
  <c r="J437" i="1"/>
  <c r="J445" i="1"/>
  <c r="J453" i="1"/>
  <c r="J112" i="1"/>
  <c r="J136" i="1"/>
  <c r="J144" i="1"/>
  <c r="J152" i="1"/>
  <c r="J160" i="1"/>
  <c r="J168" i="1"/>
  <c r="J176" i="1"/>
  <c r="J184" i="1"/>
  <c r="J192" i="1"/>
  <c r="J200" i="1"/>
  <c r="J208" i="1"/>
  <c r="J272" i="1"/>
  <c r="J628" i="1"/>
  <c r="J660" i="1"/>
  <c r="J672" i="1"/>
  <c r="J676" i="1"/>
  <c r="J688" i="1"/>
  <c r="J692" i="1"/>
  <c r="J704" i="1"/>
  <c r="J708" i="1"/>
  <c r="J882" i="1"/>
  <c r="J108" i="1"/>
  <c r="J116" i="1"/>
  <c r="J120" i="1"/>
  <c r="J124" i="1"/>
  <c r="J128" i="1"/>
  <c r="J132" i="1"/>
  <c r="J148" i="1"/>
  <c r="J164" i="1"/>
  <c r="J180" i="1"/>
  <c r="J188" i="1"/>
  <c r="J196" i="1"/>
  <c r="J204" i="1"/>
  <c r="J212" i="1"/>
  <c r="J216" i="1"/>
  <c r="J268" i="1"/>
  <c r="J276" i="1"/>
  <c r="J514" i="1"/>
  <c r="J518" i="1"/>
  <c r="J546" i="1"/>
  <c r="J550" i="1"/>
  <c r="J153" i="1"/>
  <c r="J169" i="1"/>
  <c r="J281" i="1"/>
  <c r="J289" i="1"/>
  <c r="J297" i="1"/>
  <c r="J305" i="1"/>
  <c r="J313" i="1"/>
  <c r="J321" i="1"/>
  <c r="J329" i="1"/>
  <c r="J337" i="1"/>
  <c r="J345" i="1"/>
  <c r="J353" i="1"/>
  <c r="J361" i="1"/>
  <c r="J369" i="1"/>
  <c r="J377" i="1"/>
  <c r="J385" i="1"/>
  <c r="J393" i="1"/>
  <c r="J401" i="1"/>
  <c r="J409" i="1"/>
  <c r="J417" i="1"/>
  <c r="J425" i="1"/>
  <c r="J433" i="1"/>
  <c r="J441" i="1"/>
  <c r="J449" i="1"/>
  <c r="L86" i="3"/>
  <c r="J9" i="13"/>
  <c r="E31" i="13"/>
  <c r="E35" i="13" s="1"/>
  <c r="H11" i="17"/>
  <c r="J224" i="1"/>
  <c r="J232" i="1"/>
  <c r="J240" i="1"/>
  <c r="J248" i="1"/>
  <c r="J256" i="1"/>
  <c r="J264" i="1"/>
  <c r="J530" i="1"/>
  <c r="J506" i="1"/>
  <c r="J522" i="1"/>
  <c r="J538" i="1"/>
  <c r="J554" i="1"/>
  <c r="J68" i="1"/>
  <c r="J76" i="1"/>
  <c r="J84" i="1"/>
  <c r="J92" i="1"/>
  <c r="J100" i="1"/>
  <c r="J140" i="1"/>
  <c r="J156" i="1"/>
  <c r="J172" i="1"/>
  <c r="J220" i="1"/>
  <c r="J228" i="1"/>
  <c r="J236" i="1"/>
  <c r="J244" i="1"/>
  <c r="J252" i="1"/>
  <c r="J260" i="1"/>
  <c r="H49" i="17"/>
  <c r="J504" i="1"/>
  <c r="J512" i="1"/>
  <c r="J520" i="1"/>
  <c r="J528" i="1"/>
  <c r="J536" i="1"/>
  <c r="J544" i="1"/>
  <c r="J552" i="1"/>
  <c r="J560" i="1"/>
  <c r="J568" i="1"/>
  <c r="J576" i="1"/>
  <c r="J584" i="1"/>
  <c r="J592" i="1"/>
  <c r="J600" i="1"/>
  <c r="J608" i="1"/>
  <c r="J616" i="1"/>
  <c r="J720" i="1"/>
  <c r="J728" i="1"/>
  <c r="J736" i="1"/>
  <c r="J744" i="1"/>
  <c r="J752" i="1"/>
  <c r="J760" i="1"/>
  <c r="J768" i="1"/>
  <c r="J776" i="1"/>
  <c r="J784" i="1"/>
  <c r="J792" i="1"/>
  <c r="J800" i="1"/>
  <c r="J808" i="1"/>
  <c r="J816" i="1"/>
  <c r="J824" i="1"/>
  <c r="J832" i="1"/>
  <c r="J840" i="1"/>
  <c r="J848" i="1"/>
  <c r="J856" i="1"/>
  <c r="J864" i="1"/>
  <c r="J872" i="1"/>
  <c r="J191" i="1"/>
  <c r="J199" i="1"/>
  <c r="J207" i="1"/>
  <c r="J215" i="1"/>
  <c r="J287" i="1"/>
  <c r="J303" i="1"/>
  <c r="J311" i="1"/>
  <c r="J319" i="1"/>
  <c r="J327" i="1"/>
  <c r="J335" i="1"/>
  <c r="J343" i="1"/>
  <c r="J351" i="1"/>
  <c r="J359" i="1"/>
  <c r="J367" i="1"/>
  <c r="J375" i="1"/>
  <c r="J383" i="1"/>
  <c r="J391" i="1"/>
  <c r="J399" i="1"/>
  <c r="J407" i="1"/>
  <c r="J415" i="1"/>
  <c r="J423" i="1"/>
  <c r="J431" i="1"/>
  <c r="J439" i="1"/>
  <c r="J447" i="1"/>
  <c r="J455" i="1"/>
  <c r="J753" i="1"/>
  <c r="J761" i="1"/>
  <c r="J769" i="1"/>
  <c r="J777" i="1"/>
  <c r="J785" i="1"/>
  <c r="J793" i="1"/>
  <c r="J801" i="1"/>
  <c r="J809" i="1"/>
  <c r="J817" i="1"/>
  <c r="J825" i="1"/>
  <c r="J833" i="1"/>
  <c r="J841" i="1"/>
  <c r="J849" i="1"/>
  <c r="J857" i="1"/>
  <c r="J865" i="1"/>
  <c r="J873" i="1"/>
  <c r="J147" i="1"/>
  <c r="J283" i="1"/>
  <c r="J299" i="1"/>
  <c r="J315" i="1"/>
  <c r="J331" i="1"/>
  <c r="J347" i="1"/>
  <c r="J363" i="1"/>
  <c r="J379" i="1"/>
  <c r="J395" i="1"/>
  <c r="J411" i="1"/>
  <c r="J435" i="1"/>
  <c r="J443" i="1"/>
  <c r="J749" i="1"/>
  <c r="J757" i="1"/>
  <c r="J765" i="1"/>
  <c r="J773" i="1"/>
  <c r="J781" i="1"/>
  <c r="J789" i="1"/>
  <c r="J797" i="1"/>
  <c r="J805" i="1"/>
  <c r="J813" i="1"/>
  <c r="J821" i="1"/>
  <c r="J829" i="1"/>
  <c r="J837" i="1"/>
  <c r="J845" i="1"/>
  <c r="J853" i="1"/>
  <c r="J861" i="1"/>
  <c r="J869" i="1"/>
  <c r="J877" i="1"/>
  <c r="J64" i="1"/>
  <c r="J72" i="1"/>
  <c r="J80" i="1"/>
  <c r="J88" i="1"/>
  <c r="J96" i="1"/>
  <c r="J104" i="1"/>
  <c r="J464" i="1"/>
  <c r="J472" i="1"/>
  <c r="J480" i="1"/>
  <c r="J488" i="1"/>
  <c r="J508" i="1"/>
  <c r="J516" i="1"/>
  <c r="J524" i="1"/>
  <c r="J532" i="1"/>
  <c r="J540" i="1"/>
  <c r="J548" i="1"/>
  <c r="J556" i="1"/>
  <c r="J564" i="1"/>
  <c r="J580" i="1"/>
  <c r="J596" i="1"/>
  <c r="J612" i="1"/>
  <c r="J716" i="1"/>
  <c r="J732" i="1"/>
  <c r="J748" i="1"/>
  <c r="J756" i="1"/>
  <c r="J764" i="1"/>
  <c r="J772" i="1"/>
  <c r="J780" i="1"/>
  <c r="J788" i="1"/>
  <c r="J796" i="1"/>
  <c r="J804" i="1"/>
  <c r="J812" i="1"/>
  <c r="J820" i="1"/>
  <c r="J828" i="1"/>
  <c r="J836" i="1"/>
  <c r="J844" i="1"/>
  <c r="J852" i="1"/>
  <c r="J860" i="1"/>
  <c r="J868" i="1"/>
  <c r="J876" i="1"/>
  <c r="J478" i="1"/>
  <c r="J494" i="1"/>
  <c r="J457" i="1"/>
  <c r="J74" i="1"/>
  <c r="J90" i="1"/>
  <c r="J154" i="1"/>
  <c r="J186" i="1"/>
  <c r="J226" i="1"/>
  <c r="J242" i="1"/>
  <c r="J258" i="1"/>
  <c r="J458" i="1"/>
  <c r="J474" i="1"/>
  <c r="J490" i="1"/>
  <c r="J750" i="1"/>
  <c r="J758" i="1"/>
  <c r="J766" i="1"/>
  <c r="J774" i="1"/>
  <c r="J782" i="1"/>
  <c r="J790" i="1"/>
  <c r="J798" i="1"/>
  <c r="J806" i="1"/>
  <c r="J814" i="1"/>
  <c r="J822" i="1"/>
  <c r="J830" i="1"/>
  <c r="J838" i="1"/>
  <c r="J846" i="1"/>
  <c r="J854" i="1"/>
  <c r="J862" i="1"/>
  <c r="J870" i="1"/>
  <c r="J878" i="1"/>
  <c r="J460" i="1"/>
  <c r="J468" i="1"/>
  <c r="J476" i="1"/>
  <c r="J484" i="1"/>
  <c r="J70" i="1"/>
  <c r="J86" i="1"/>
  <c r="J102" i="1"/>
  <c r="J150" i="1"/>
  <c r="J166" i="1"/>
  <c r="J190" i="1"/>
  <c r="J230" i="1"/>
  <c r="J246" i="1"/>
  <c r="J262" i="1"/>
  <c r="J746" i="1"/>
  <c r="J754" i="1"/>
  <c r="J762" i="1"/>
  <c r="J770" i="1"/>
  <c r="J778" i="1"/>
  <c r="J786" i="1"/>
  <c r="J794" i="1"/>
  <c r="J802" i="1"/>
  <c r="J810" i="1"/>
  <c r="J818" i="1"/>
  <c r="J826" i="1"/>
  <c r="J834" i="1"/>
  <c r="J842" i="1"/>
  <c r="J850" i="1"/>
  <c r="J858" i="1"/>
  <c r="J866" i="1"/>
  <c r="J874" i="1"/>
  <c r="I31" i="13"/>
  <c r="I35" i="13" s="1"/>
  <c r="J7" i="1"/>
  <c r="J624" i="1"/>
  <c r="J632" i="1"/>
  <c r="J636" i="1"/>
  <c r="J640" i="1"/>
  <c r="J644" i="1"/>
  <c r="J648" i="1"/>
  <c r="J652" i="1"/>
  <c r="J656" i="1"/>
  <c r="J664" i="1"/>
  <c r="J668" i="1"/>
  <c r="J680" i="1"/>
  <c r="J684" i="1"/>
  <c r="J696" i="1"/>
  <c r="J700" i="1"/>
  <c r="J712" i="1"/>
  <c r="J492" i="1"/>
  <c r="J496" i="1"/>
  <c r="J500" i="1"/>
  <c r="J10" i="13"/>
  <c r="J558" i="1"/>
  <c r="J562" i="1"/>
  <c r="J566" i="1"/>
  <c r="J570" i="1"/>
  <c r="J574" i="1"/>
  <c r="J578" i="1"/>
  <c r="J582" i="1"/>
  <c r="J586" i="1"/>
  <c r="J590" i="1"/>
  <c r="J594" i="1"/>
  <c r="J598" i="1"/>
  <c r="J602" i="1"/>
  <c r="J606" i="1"/>
  <c r="J610" i="1"/>
  <c r="J614" i="1"/>
  <c r="J618" i="1"/>
  <c r="J622" i="1"/>
  <c r="J626" i="1"/>
  <c r="J630" i="1"/>
  <c r="J634" i="1"/>
  <c r="J638" i="1"/>
  <c r="J642" i="1"/>
  <c r="J646" i="1"/>
  <c r="J650" i="1"/>
  <c r="J654" i="1"/>
  <c r="J658" i="1"/>
  <c r="J662" i="1"/>
  <c r="J666" i="1"/>
  <c r="J670" i="1"/>
  <c r="J674" i="1"/>
  <c r="J678" i="1"/>
  <c r="J682" i="1"/>
  <c r="J686" i="1"/>
  <c r="J690" i="1"/>
  <c r="J694" i="1"/>
  <c r="J698" i="1"/>
  <c r="J702" i="1"/>
  <c r="J706" i="1"/>
  <c r="J710" i="1"/>
  <c r="J714" i="1"/>
  <c r="J718" i="1"/>
  <c r="J722" i="1"/>
  <c r="J726" i="1"/>
  <c r="J730" i="1"/>
  <c r="J734" i="1"/>
  <c r="J738" i="1"/>
  <c r="J742" i="1"/>
  <c r="J747" i="1"/>
  <c r="J751" i="1"/>
  <c r="J755" i="1"/>
  <c r="J759" i="1"/>
  <c r="J763" i="1"/>
  <c r="J767" i="1"/>
  <c r="J771" i="1"/>
  <c r="J775" i="1"/>
  <c r="J779" i="1"/>
  <c r="J783" i="1"/>
  <c r="J787" i="1"/>
  <c r="J791" i="1"/>
  <c r="J795" i="1"/>
  <c r="J799" i="1"/>
  <c r="J803" i="1"/>
  <c r="J807" i="1"/>
  <c r="J811" i="1"/>
  <c r="J815" i="1"/>
  <c r="J819" i="1"/>
  <c r="J823" i="1"/>
  <c r="J827" i="1"/>
  <c r="J831" i="1"/>
  <c r="J835" i="1"/>
  <c r="J839" i="1"/>
  <c r="J843" i="1"/>
  <c r="J847" i="1"/>
  <c r="J851" i="1"/>
  <c r="J855" i="1"/>
  <c r="J859" i="1"/>
  <c r="J863" i="1"/>
  <c r="J867" i="1"/>
  <c r="J871" i="1"/>
  <c r="J875" i="1"/>
  <c r="J881" i="1"/>
  <c r="H17" i="17"/>
  <c r="J106" i="1"/>
  <c r="J114" i="1"/>
  <c r="J122" i="1"/>
  <c r="J130" i="1"/>
  <c r="J138" i="1"/>
  <c r="J146" i="1"/>
  <c r="J162" i="1"/>
  <c r="J266" i="1"/>
  <c r="J274" i="1"/>
  <c r="C9" i="13"/>
  <c r="K9" i="13" s="1"/>
  <c r="J86" i="3"/>
  <c r="L89" i="3" s="1"/>
  <c r="L90" i="3" s="1"/>
  <c r="E3" i="3" s="1"/>
  <c r="K29" i="13"/>
  <c r="K10" i="13"/>
  <c r="H51" i="17" l="1"/>
  <c r="C27" i="13"/>
  <c r="C31" i="13" s="1"/>
  <c r="C35" i="13" s="1"/>
  <c r="K27" i="13"/>
  <c r="K31" i="13" s="1"/>
  <c r="K35" i="13" s="1"/>
</calcChain>
</file>

<file path=xl/sharedStrings.xml><?xml version="1.0" encoding="utf-8"?>
<sst xmlns="http://schemas.openxmlformats.org/spreadsheetml/2006/main" count="237" uniqueCount="165">
  <si>
    <t>datum</t>
  </si>
  <si>
    <t>subtotaal 4e kwartaal</t>
  </si>
  <si>
    <t>aftrekbaar</t>
  </si>
  <si>
    <t>vrijg.</t>
  </si>
  <si>
    <t>db kstn</t>
  </si>
  <si>
    <t>ontvangst</t>
  </si>
  <si>
    <t>netto</t>
  </si>
  <si>
    <t>fact.</t>
  </si>
  <si>
    <t>moet 0 zijn</t>
  </si>
  <si>
    <t>check 1</t>
  </si>
  <si>
    <t>(op alg kst)</t>
  </si>
  <si>
    <t>saldo:</t>
  </si>
  <si>
    <t>hier rijen invoegen</t>
  </si>
  <si>
    <t>= nog te betalen, reeds ontvangen facturen per 31-12</t>
  </si>
  <si>
    <t>waarvan de factuur pas in het volgende boekjaar wordt ontvangen</t>
  </si>
  <si>
    <t>ex btw</t>
  </si>
  <si>
    <t>voorbeeld</t>
  </si>
  <si>
    <t>omzet 6%</t>
  </si>
  <si>
    <t>of vrijgest.</t>
  </si>
  <si>
    <t>beginsaldo</t>
  </si>
  <si>
    <t>1e kw.</t>
  </si>
  <si>
    <t>2e kw.</t>
  </si>
  <si>
    <t>3e kw.</t>
  </si>
  <si>
    <t>4e kw.</t>
  </si>
  <si>
    <t>1e. 0 % / niet bij mij</t>
  </si>
  <si>
    <t>omzet 21%</t>
  </si>
  <si>
    <t>db kstn 21%</t>
  </si>
  <si>
    <t>€</t>
  </si>
  <si>
    <t>#</t>
  </si>
  <si>
    <t>omzet 0% of vrijgesteld</t>
  </si>
  <si>
    <t>db omzet 21%</t>
  </si>
  <si>
    <t>db omzet 6%</t>
  </si>
  <si>
    <t>db omzet 0% of vrijgesteld</t>
  </si>
  <si>
    <t>rubriek aan de kosten toe te voegen</t>
  </si>
  <si>
    <t>subtotaal 1e kwartaal</t>
  </si>
  <si>
    <t>subtotaal 2e kwartaal</t>
  </si>
  <si>
    <t>subtotaal 3e kwartaal</t>
  </si>
  <si>
    <t>Willem Haitsma Belastingadvies &amp; administratie</t>
  </si>
  <si>
    <t>Maliebaan 51</t>
  </si>
  <si>
    <t>3581 CD  Utrecht</t>
  </si>
  <si>
    <t>www.willemhaitsma.nl</t>
  </si>
  <si>
    <t>Administratietool</t>
  </si>
  <si>
    <t xml:space="preserve">Als je nog vragen hebt, bel dan gerust of kom even langs. </t>
  </si>
  <si>
    <t>Veel succes!</t>
  </si>
  <si>
    <t>Willem</t>
  </si>
  <si>
    <t xml:space="preserve">Je bent van plan om met de Administratietool van Willem Haitsma Belastingadvies &amp; Administratie te gaan werken. </t>
  </si>
  <si>
    <r>
      <t>1. De handleiding Administratietool</t>
    </r>
    <r>
      <rPr>
        <sz val="12"/>
        <color rgb="FF000000"/>
        <rFont val="Roboto"/>
      </rPr>
      <t xml:space="preserve"> legt uit wat je waar moet invullen. </t>
    </r>
  </si>
  <si>
    <t>Om deze Administratietool goed te kunnen gebruiken zijn er twee handleidingen:</t>
  </si>
  <si>
    <t>Je kunt beide handleidingen downloaden op de website.</t>
  </si>
  <si>
    <t>https://www.willemhaitsma.nl/wij</t>
  </si>
  <si>
    <t>Verkoopboek</t>
  </si>
  <si>
    <t>Jaaroverzicht verkoopboek</t>
  </si>
  <si>
    <t>Totaal dit jaar</t>
  </si>
  <si>
    <t>Subtotaal 4e kwartaal</t>
  </si>
  <si>
    <t>Hier rijen invoegen</t>
  </si>
  <si>
    <t>Het werken ermee geeft je snel inzicht in jouw bedrijfscijfers.</t>
  </si>
  <si>
    <r>
      <t>2. De handleiding Bankafschriften</t>
    </r>
    <r>
      <rPr>
        <sz val="12"/>
        <color rgb="FF000000"/>
        <rFont val="Roboto"/>
      </rPr>
      <t xml:space="preserve"> helpt je om je bankafschriften digitaal over te nemen in je Administratietool. </t>
    </r>
  </si>
  <si>
    <t>Subtotaal 3e kwartaal</t>
  </si>
  <si>
    <t>Subtotaal 2e kwartaal</t>
  </si>
  <si>
    <t>Subtotaal 1e kwartaal</t>
  </si>
  <si>
    <t>Bank</t>
  </si>
  <si>
    <t>Let op het afdrukbereik bij afdrukken</t>
  </si>
  <si>
    <t>Privé</t>
  </si>
  <si>
    <t>Rubrieken</t>
  </si>
  <si>
    <t>Beginsaldo</t>
  </si>
  <si>
    <t>Debiteuren</t>
  </si>
  <si>
    <t>Debiteuren vorig jaar</t>
  </si>
  <si>
    <t>Inkomstenbelasting / ZVW</t>
  </si>
  <si>
    <t>Van &amp; naar spaarrekening</t>
  </si>
  <si>
    <t>Btw ontvangsten &amp; afdrachten</t>
  </si>
  <si>
    <t>Overige inkomsten</t>
  </si>
  <si>
    <t>Investeringen ( minimaal € 450 )</t>
  </si>
  <si>
    <t>Materiaal (directe kosten)</t>
  </si>
  <si>
    <t>Werk derden</t>
  </si>
  <si>
    <t>Personeelskosten</t>
  </si>
  <si>
    <t>Autokosten</t>
  </si>
  <si>
    <t>Openbaar vervoer</t>
  </si>
  <si>
    <t>Privé uitgaven &amp; -ontvangsten</t>
  </si>
  <si>
    <t>Overige reiskosten</t>
  </si>
  <si>
    <t>Huisvesting (huur)</t>
  </si>
  <si>
    <t>Overige huisvestingslasten</t>
  </si>
  <si>
    <t>Promotiekosten</t>
  </si>
  <si>
    <t>Representatiekosten</t>
  </si>
  <si>
    <t>Kleine aanschaffingen</t>
  </si>
  <si>
    <t>Kantoormateriaal</t>
  </si>
  <si>
    <t>Communicatiekosten</t>
  </si>
  <si>
    <t>Administratiekosten</t>
  </si>
  <si>
    <t>Vakliteratuur</t>
  </si>
  <si>
    <t>Contributies / abonnementen</t>
  </si>
  <si>
    <t>Verzekeringen</t>
  </si>
  <si>
    <t>Opleidingen / scholing</t>
  </si>
  <si>
    <t>Overige kosten</t>
  </si>
  <si>
    <t>Boetes</t>
  </si>
  <si>
    <t>Rente- en bankkosten</t>
  </si>
  <si>
    <t>Renteopbrengsten</t>
  </si>
  <si>
    <t>Totaal bedragen excl. btw</t>
  </si>
  <si>
    <t>Rubriek</t>
  </si>
  <si>
    <t>Omschrijving</t>
  </si>
  <si>
    <t>Totaal</t>
  </si>
  <si>
    <t>Overzicht btw aangiften</t>
  </si>
  <si>
    <t>1a. Omzet 21 %</t>
  </si>
  <si>
    <t>1b. Omzet 9 %</t>
  </si>
  <si>
    <t>1c. Overige tarieven</t>
  </si>
  <si>
    <t>1d. Privégebruik</t>
  </si>
  <si>
    <t>Vrijgestelde omzet</t>
  </si>
  <si>
    <t>2a. Verlegd naar mij</t>
  </si>
  <si>
    <t>3a. Leveringen buiten EU</t>
  </si>
  <si>
    <t>3b. Leveringen binnen EU</t>
  </si>
  <si>
    <t>3c. Install.-/afstandsverkopen</t>
  </si>
  <si>
    <t>4b. Verwervingen binnen EU</t>
  </si>
  <si>
    <t>4a. Verwervingen buiten EU</t>
  </si>
  <si>
    <t>5a. Verschuldigde ob</t>
  </si>
  <si>
    <t>5b. Voorbelasting</t>
  </si>
  <si>
    <t>5c. Subtotaal</t>
  </si>
  <si>
    <t>5d. Vermind. kleineondernemersregeling</t>
  </si>
  <si>
    <t>5g. Te betalen / te ontvangen (-)</t>
  </si>
  <si>
    <t>Jaarrekening</t>
  </si>
  <si>
    <t>Winst- en verliesrekening</t>
  </si>
  <si>
    <t>Kosten</t>
  </si>
  <si>
    <t>Doorbelaste omzet</t>
  </si>
  <si>
    <t>Omzet</t>
  </si>
  <si>
    <t xml:space="preserve">Vul in de blauwe kantlijn een rubrieknummer in om de bijbehorende </t>
  </si>
  <si>
    <t>Resultaat</t>
  </si>
  <si>
    <t>1. Crediteuren</t>
  </si>
  <si>
    <t>2. Nog te ontvangen crediteuren-facturen</t>
  </si>
  <si>
    <t>3. Onderhanden werk</t>
  </si>
  <si>
    <t>= Nog te factureren, reeds verricht werk</t>
  </si>
  <si>
    <t>Totalen</t>
  </si>
  <si>
    <t>Check</t>
  </si>
  <si>
    <t>Opdrachtgever/omschrijving</t>
  </si>
  <si>
    <t>Factuur</t>
  </si>
  <si>
    <t>Totaal uit</t>
  </si>
  <si>
    <t>Btw 100%</t>
  </si>
  <si>
    <t>Btw n rato</t>
  </si>
  <si>
    <t>Overig</t>
  </si>
  <si>
    <t>Omschr.</t>
  </si>
  <si>
    <t>Voorbeeld</t>
  </si>
  <si>
    <t>Omzet 21%</t>
  </si>
  <si>
    <t>Btw / voorbelasting</t>
  </si>
  <si>
    <t>Betreft boekjaar:</t>
  </si>
  <si>
    <t>Datum</t>
  </si>
  <si>
    <t>Opdrachtgever/omschr.</t>
  </si>
  <si>
    <t>Fact.nr.</t>
  </si>
  <si>
    <t>Omzet 9%</t>
  </si>
  <si>
    <t>Omzet 0%</t>
  </si>
  <si>
    <t>Db kstn 21%</t>
  </si>
  <si>
    <t>Db kstn 9%</t>
  </si>
  <si>
    <t>Db kstn 0%</t>
  </si>
  <si>
    <t>Btw 21%</t>
  </si>
  <si>
    <t>Btw 9%</t>
  </si>
  <si>
    <t>Herinn.</t>
  </si>
  <si>
    <t>Opmerkingen</t>
  </si>
  <si>
    <t xml:space="preserve">Administratiekantoor boqx 0 heeft die tool ontwikkeld toen ik daar directeur was en voldoet aan de eisen van de Belastingdienst. </t>
  </si>
  <si>
    <t xml:space="preserve">    Die gegevens hoef je dus niet meer in te typen. </t>
  </si>
  <si>
    <t>030 - 785 23 37</t>
  </si>
  <si>
    <t>Eindejaars</t>
  </si>
  <si>
    <t>Nr.</t>
  </si>
  <si>
    <t>Totaal bedrag in</t>
  </si>
  <si>
    <t>Totaal bedrag uit</t>
  </si>
  <si>
    <t>Voorbelasting / btw</t>
  </si>
  <si>
    <t>Omschrijving rubriek</t>
  </si>
  <si>
    <t>Totaal bedrag excl. btw</t>
  </si>
  <si>
    <t>Btw</t>
  </si>
  <si>
    <r>
      <rPr>
        <sz val="12"/>
        <color rgb="FF0099D5"/>
        <rFont val="Roboto"/>
      </rPr>
      <t>= Nog te betalen kosten m.b.t. het in dit boekjaar verrichte werk</t>
    </r>
  </si>
  <si>
    <t>Controle getallen, beide 0 is oké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</si>
</sst>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_-* #,##0.00\-;_-* &quot;-&quot;??_-;_-@_-"/>
    <numFmt numFmtId="165" formatCode="#,##0.00_-"/>
    <numFmt numFmtId="166" formatCode="#,##0_-"/>
    <numFmt numFmtId="167" formatCode="#,##0.000000_-"/>
    <numFmt numFmtId="168" formatCode="_-* #,##0_-;_-* #,##0\-;_-* &quot;-&quot;??_-;_-@_-"/>
    <numFmt numFmtId="169" formatCode="dd/mm/yy;@"/>
  </numFmts>
  <fonts count="4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ScalaSans-Regular"/>
    </font>
    <font>
      <b/>
      <sz val="12"/>
      <color rgb="FF096484"/>
      <name val="ScalaSans-Regular"/>
    </font>
    <font>
      <sz val="12"/>
      <name val="ScalaSans-Regular"/>
    </font>
    <font>
      <b/>
      <sz val="12"/>
      <color rgb="FF0099D5"/>
      <name val="ScalaSans-Regular"/>
    </font>
    <font>
      <sz val="12"/>
      <color rgb="FF0099D5"/>
      <name val="ScalaSans-Regular"/>
    </font>
    <font>
      <sz val="12"/>
      <color rgb="FF096484"/>
      <name val="ScalaSans-Regular"/>
    </font>
    <font>
      <i/>
      <sz val="12"/>
      <name val="ScalaSans-Regular"/>
    </font>
    <font>
      <b/>
      <i/>
      <sz val="12"/>
      <name val="ScalaSans-Regular"/>
    </font>
    <font>
      <u/>
      <sz val="10"/>
      <color theme="10"/>
      <name val="Arial"/>
      <family val="2"/>
    </font>
    <font>
      <b/>
      <sz val="12"/>
      <name val="Roboto"/>
    </font>
    <font>
      <u/>
      <sz val="12"/>
      <color theme="10"/>
      <name val="Roboto"/>
    </font>
    <font>
      <sz val="12"/>
      <color rgb="FF000000"/>
      <name val="Roboto"/>
    </font>
    <font>
      <b/>
      <sz val="12"/>
      <color rgb="FF000000"/>
      <name val="Roboto"/>
    </font>
    <font>
      <sz val="12"/>
      <name val="Roboto"/>
    </font>
    <font>
      <sz val="12"/>
      <color rgb="FF33ACD5"/>
      <name val="Roboto"/>
    </font>
    <font>
      <sz val="12"/>
      <color rgb="FF422918"/>
      <name val="Roboto"/>
    </font>
    <font>
      <b/>
      <sz val="12"/>
      <color theme="1"/>
      <name val="Roboto Slab Regular Regular"/>
    </font>
    <font>
      <i/>
      <sz val="12"/>
      <color rgb="FF0099D5"/>
      <name val="Roboto"/>
    </font>
    <font>
      <sz val="12"/>
      <color rgb="FF0099D5"/>
      <name val="Roboto"/>
    </font>
    <font>
      <sz val="12"/>
      <color indexed="10"/>
      <name val="Roboto"/>
    </font>
    <font>
      <sz val="12"/>
      <color indexed="8"/>
      <name val="Roboto"/>
    </font>
    <font>
      <b/>
      <sz val="18"/>
      <name val="Roboto Slab Regular Regular"/>
    </font>
    <font>
      <sz val="12"/>
      <color rgb="FF096484"/>
      <name val="Roboto"/>
    </font>
    <font>
      <b/>
      <sz val="12"/>
      <color theme="1"/>
      <name val="Roboto"/>
    </font>
    <font>
      <b/>
      <sz val="12"/>
      <color rgb="FF0099D5"/>
      <name val="Roboto"/>
    </font>
    <font>
      <sz val="28"/>
      <name val="Roboto"/>
    </font>
    <font>
      <sz val="10"/>
      <name val="Roboto"/>
    </font>
    <font>
      <u/>
      <sz val="10"/>
      <color theme="10"/>
      <name val="Roboto"/>
    </font>
    <font>
      <sz val="11"/>
      <name val="Roboto"/>
    </font>
    <font>
      <b/>
      <sz val="18"/>
      <name val="Roboto"/>
    </font>
    <font>
      <b/>
      <sz val="18"/>
      <color theme="1"/>
      <name val="Roboto"/>
    </font>
    <font>
      <b/>
      <sz val="20"/>
      <color theme="1"/>
      <name val="Roboto"/>
    </font>
    <font>
      <sz val="12"/>
      <color theme="1"/>
      <name val="Roboto"/>
    </font>
    <font>
      <b/>
      <sz val="12"/>
      <color rgb="FF096484"/>
      <name val="Roboto"/>
    </font>
    <font>
      <b/>
      <sz val="12"/>
      <color indexed="53"/>
      <name val="Roboto"/>
    </font>
    <font>
      <b/>
      <sz val="12"/>
      <color theme="1" tint="4.9989318521683403E-2"/>
      <name val="Roboto"/>
    </font>
    <font>
      <sz val="12"/>
      <color theme="1" tint="4.9989318521683403E-2"/>
      <name val="Roboto"/>
    </font>
    <font>
      <sz val="12"/>
      <color indexed="11"/>
      <name val="Roboto"/>
    </font>
    <font>
      <i/>
      <sz val="12"/>
      <name val="Roboto"/>
    </font>
    <font>
      <i/>
      <sz val="12"/>
      <color rgb="FF096484"/>
      <name val="Roboto"/>
    </font>
    <font>
      <b/>
      <sz val="14"/>
      <color theme="1"/>
      <name val="Roboto"/>
    </font>
    <font>
      <b/>
      <sz val="18"/>
      <color theme="1"/>
      <name val="Roboto Slab Regular Regular"/>
    </font>
    <font>
      <sz val="12"/>
      <color theme="1"/>
      <name val="ScalaSans-Regular"/>
    </font>
    <font>
      <b/>
      <sz val="12"/>
      <color theme="1"/>
      <name val="ScalaSans-Regular"/>
    </font>
  </fonts>
  <fills count="4">
    <fill>
      <patternFill patternType="none"/>
    </fill>
    <fill>
      <patternFill patternType="gray125"/>
    </fill>
    <fill>
      <patternFill patternType="solid">
        <fgColor rgb="FF0099D5"/>
        <bgColor indexed="64"/>
      </patternFill>
    </fill>
    <fill>
      <patternFill patternType="solid">
        <fgColor rgb="FF00ADF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165" fontId="0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2" fillId="0" borderId="0" applyNumberFormat="0" applyFill="0" applyBorder="0" applyAlignment="0" applyProtection="0"/>
  </cellStyleXfs>
  <cellXfs count="246">
    <xf numFmtId="165" fontId="0" fillId="0" borderId="0" xfId="0"/>
    <xf numFmtId="165" fontId="6" fillId="0" borderId="0" xfId="0" applyFont="1"/>
    <xf numFmtId="165" fontId="6" fillId="0" borderId="0" xfId="0" applyFont="1" applyProtection="1"/>
    <xf numFmtId="165" fontId="4" fillId="0" borderId="0" xfId="0" applyFont="1" applyProtection="1"/>
    <xf numFmtId="165" fontId="6" fillId="0" borderId="0" xfId="0" applyFont="1" applyProtection="1">
      <protection locked="0"/>
    </xf>
    <xf numFmtId="165" fontId="8" fillId="0" borderId="0" xfId="0" applyFont="1" applyProtection="1">
      <protection locked="0"/>
    </xf>
    <xf numFmtId="165" fontId="5" fillId="0" borderId="0" xfId="0" applyFont="1"/>
    <xf numFmtId="165" fontId="7" fillId="0" borderId="0" xfId="0" applyFont="1"/>
    <xf numFmtId="165" fontId="11" fillId="0" borderId="0" xfId="0" applyFont="1" applyProtection="1"/>
    <xf numFmtId="165" fontId="4" fillId="0" borderId="0" xfId="0" applyFont="1" applyAlignment="1" applyProtection="1">
      <alignment wrapText="1"/>
    </xf>
    <xf numFmtId="165" fontId="6" fillId="0" borderId="0" xfId="0" applyFont="1" applyAlignment="1" applyProtection="1">
      <alignment horizontal="center"/>
    </xf>
    <xf numFmtId="0" fontId="6" fillId="0" borderId="0" xfId="2" applyFont="1" applyProtection="1">
      <protection locked="0"/>
    </xf>
    <xf numFmtId="0" fontId="4" fillId="0" borderId="0" xfId="2" applyFont="1" applyProtection="1">
      <protection locked="0"/>
    </xf>
    <xf numFmtId="165" fontId="9" fillId="0" borderId="0" xfId="0" applyFont="1" applyProtection="1"/>
    <xf numFmtId="165" fontId="9" fillId="0" borderId="0" xfId="0" applyFont="1" applyAlignment="1" applyProtection="1">
      <alignment horizontal="center"/>
    </xf>
    <xf numFmtId="168" fontId="6" fillId="0" borderId="0" xfId="4" applyNumberFormat="1" applyFont="1"/>
    <xf numFmtId="168" fontId="6" fillId="0" borderId="1" xfId="4" applyNumberFormat="1" applyFont="1" applyBorder="1"/>
    <xf numFmtId="168" fontId="6" fillId="0" borderId="0" xfId="4" applyNumberFormat="1" applyFont="1" applyBorder="1"/>
    <xf numFmtId="49" fontId="6" fillId="0" borderId="0" xfId="0" applyNumberFormat="1" applyFont="1"/>
    <xf numFmtId="165" fontId="10" fillId="0" borderId="0" xfId="0" applyFont="1"/>
    <xf numFmtId="165" fontId="9" fillId="0" borderId="0" xfId="0" applyFont="1" applyAlignment="1" applyProtection="1">
      <alignment wrapText="1"/>
    </xf>
    <xf numFmtId="1" fontId="5" fillId="0" borderId="0" xfId="0" applyNumberFormat="1" applyFont="1" applyAlignment="1" applyProtection="1">
      <alignment horizontal="left"/>
    </xf>
    <xf numFmtId="1" fontId="4" fillId="0" borderId="0" xfId="0" applyNumberFormat="1" applyFont="1" applyAlignment="1" applyProtection="1">
      <alignment horizontal="left"/>
    </xf>
    <xf numFmtId="1" fontId="8" fillId="0" borderId="0" xfId="0" applyNumberFormat="1" applyFont="1" applyAlignment="1" applyProtection="1">
      <alignment horizontal="left"/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1" fontId="9" fillId="0" borderId="0" xfId="0" applyNumberFormat="1" applyFont="1" applyAlignment="1" applyProtection="1">
      <alignment horizontal="center"/>
    </xf>
    <xf numFmtId="165" fontId="13" fillId="0" borderId="0" xfId="0" applyFont="1"/>
    <xf numFmtId="165" fontId="14" fillId="0" borderId="0" xfId="5" applyFont="1"/>
    <xf numFmtId="165" fontId="15" fillId="0" borderId="0" xfId="0" applyFont="1" applyAlignment="1">
      <alignment vertical="center"/>
    </xf>
    <xf numFmtId="165" fontId="16" fillId="0" borderId="0" xfId="0" applyFont="1" applyAlignment="1">
      <alignment vertical="center"/>
    </xf>
    <xf numFmtId="165" fontId="17" fillId="0" borderId="0" xfId="0" applyFont="1"/>
    <xf numFmtId="165" fontId="18" fillId="0" borderId="0" xfId="0" applyFont="1" applyAlignment="1">
      <alignment vertical="center"/>
    </xf>
    <xf numFmtId="165" fontId="19" fillId="0" borderId="0" xfId="0" applyFont="1" applyAlignment="1">
      <alignment vertical="center"/>
    </xf>
    <xf numFmtId="165" fontId="15" fillId="0" borderId="0" xfId="0" applyFont="1"/>
    <xf numFmtId="14" fontId="17" fillId="0" borderId="0" xfId="0" applyNumberFormat="1" applyFont="1" applyAlignment="1">
      <alignment horizontal="left"/>
    </xf>
    <xf numFmtId="0" fontId="6" fillId="2" borderId="0" xfId="0" applyNumberFormat="1" applyFont="1" applyFill="1" applyAlignment="1">
      <alignment horizontal="center"/>
    </xf>
    <xf numFmtId="165" fontId="22" fillId="0" borderId="1" xfId="0" applyFont="1" applyBorder="1" applyAlignment="1">
      <alignment horizontal="left"/>
    </xf>
    <xf numFmtId="165" fontId="22" fillId="0" borderId="1" xfId="0" applyFont="1" applyBorder="1" applyAlignment="1">
      <alignment horizontal="center"/>
    </xf>
    <xf numFmtId="165" fontId="22" fillId="0" borderId="1" xfId="0" applyFont="1" applyBorder="1" applyAlignment="1">
      <alignment horizontal="right"/>
    </xf>
    <xf numFmtId="165" fontId="22" fillId="0" borderId="0" xfId="0" applyFont="1"/>
    <xf numFmtId="165" fontId="23" fillId="0" borderId="0" xfId="0" applyFont="1" applyAlignment="1">
      <alignment horizontal="left"/>
    </xf>
    <xf numFmtId="0" fontId="23" fillId="0" borderId="0" xfId="0" applyNumberFormat="1" applyFont="1"/>
    <xf numFmtId="165" fontId="24" fillId="0" borderId="0" xfId="0" applyFont="1" applyAlignment="1">
      <alignment horizontal="right"/>
    </xf>
    <xf numFmtId="165" fontId="17" fillId="0" borderId="0" xfId="0" applyFont="1" applyAlignment="1">
      <alignment horizontal="right"/>
    </xf>
    <xf numFmtId="16" fontId="17" fillId="0" borderId="0" xfId="0" applyNumberFormat="1" applyFont="1" applyAlignment="1">
      <alignment horizontal="right"/>
    </xf>
    <xf numFmtId="165" fontId="17" fillId="0" borderId="0" xfId="0" applyFont="1" applyAlignment="1">
      <alignment horizontal="left"/>
    </xf>
    <xf numFmtId="0" fontId="17" fillId="0" borderId="0" xfId="0" applyNumberFormat="1" applyFont="1"/>
    <xf numFmtId="14" fontId="17" fillId="0" borderId="1" xfId="0" applyNumberFormat="1" applyFont="1" applyBorder="1" applyAlignment="1">
      <alignment horizontal="left"/>
    </xf>
    <xf numFmtId="165" fontId="17" fillId="0" borderId="1" xfId="0" applyFont="1" applyBorder="1" applyAlignment="1">
      <alignment horizontal="left"/>
    </xf>
    <xf numFmtId="0" fontId="17" fillId="0" borderId="1" xfId="0" applyNumberFormat="1" applyFont="1" applyBorder="1"/>
    <xf numFmtId="165" fontId="17" fillId="0" borderId="1" xfId="0" applyFont="1" applyBorder="1" applyAlignment="1">
      <alignment horizontal="right"/>
    </xf>
    <xf numFmtId="1" fontId="25" fillId="0" borderId="0" xfId="0" applyNumberFormat="1" applyFont="1" applyAlignment="1" applyProtection="1">
      <alignment horizontal="left"/>
      <protection locked="0"/>
    </xf>
    <xf numFmtId="165" fontId="17" fillId="0" borderId="0" xfId="0" applyFont="1" applyProtection="1">
      <protection locked="0"/>
    </xf>
    <xf numFmtId="3" fontId="22" fillId="0" borderId="3" xfId="0" applyNumberFormat="1" applyFont="1" applyBorder="1" applyAlignment="1">
      <alignment horizontal="center"/>
    </xf>
    <xf numFmtId="3" fontId="22" fillId="0" borderId="4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/>
    </xf>
    <xf numFmtId="165" fontId="21" fillId="0" borderId="0" xfId="0" applyFont="1"/>
    <xf numFmtId="165" fontId="25" fillId="0" borderId="0" xfId="0" applyFont="1"/>
    <xf numFmtId="165" fontId="20" fillId="0" borderId="0" xfId="0" applyFont="1"/>
    <xf numFmtId="49" fontId="20" fillId="0" borderId="0" xfId="0" applyNumberFormat="1" applyFont="1"/>
    <xf numFmtId="165" fontId="28" fillId="0" borderId="0" xfId="0" applyFont="1" applyAlignment="1">
      <alignment horizontal="left"/>
    </xf>
    <xf numFmtId="14" fontId="28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4" fontId="17" fillId="0" borderId="0" xfId="0" applyNumberFormat="1" applyFont="1" applyBorder="1" applyAlignment="1">
      <alignment horizontal="left"/>
    </xf>
    <xf numFmtId="168" fontId="6" fillId="3" borderId="2" xfId="4" applyNumberFormat="1" applyFont="1" applyFill="1" applyBorder="1"/>
    <xf numFmtId="168" fontId="7" fillId="3" borderId="12" xfId="4" applyNumberFormat="1" applyFont="1" applyFill="1" applyBorder="1"/>
    <xf numFmtId="165" fontId="6" fillId="3" borderId="2" xfId="0" applyFont="1" applyFill="1" applyBorder="1" applyProtection="1"/>
    <xf numFmtId="165" fontId="27" fillId="0" borderId="0" xfId="0" applyFont="1" applyProtection="1"/>
    <xf numFmtId="1" fontId="6" fillId="3" borderId="0" xfId="0" applyNumberFormat="1" applyFont="1" applyFill="1" applyAlignment="1" applyProtection="1">
      <alignment horizontal="left"/>
      <protection locked="0"/>
    </xf>
    <xf numFmtId="165" fontId="29" fillId="0" borderId="0" xfId="0" applyFont="1"/>
    <xf numFmtId="165" fontId="30" fillId="0" borderId="0" xfId="0" applyFont="1"/>
    <xf numFmtId="165" fontId="31" fillId="0" borderId="0" xfId="5" applyFont="1"/>
    <xf numFmtId="165" fontId="32" fillId="0" borderId="0" xfId="0" applyFont="1"/>
    <xf numFmtId="165" fontId="33" fillId="0" borderId="0" xfId="0" applyFont="1" applyProtection="1">
      <protection locked="0"/>
    </xf>
    <xf numFmtId="169" fontId="17" fillId="0" borderId="0" xfId="0" applyNumberFormat="1" applyFont="1" applyAlignment="1" applyProtection="1">
      <alignment horizontal="left"/>
      <protection locked="0"/>
    </xf>
    <xf numFmtId="166" fontId="17" fillId="0" borderId="0" xfId="0" applyNumberFormat="1" applyFont="1" applyFill="1" applyProtection="1">
      <protection locked="0"/>
    </xf>
    <xf numFmtId="165" fontId="17" fillId="0" borderId="0" xfId="0" applyFont="1" applyProtection="1"/>
    <xf numFmtId="169" fontId="17" fillId="0" borderId="0" xfId="0" applyNumberFormat="1" applyFont="1" applyAlignment="1" applyProtection="1">
      <alignment horizontal="left"/>
    </xf>
    <xf numFmtId="165" fontId="26" fillId="0" borderId="0" xfId="0" applyFont="1" applyProtection="1"/>
    <xf numFmtId="165" fontId="17" fillId="3" borderId="2" xfId="0" applyFont="1" applyFill="1" applyBorder="1" applyProtection="1"/>
    <xf numFmtId="166" fontId="17" fillId="0" borderId="0" xfId="0" applyNumberFormat="1" applyFont="1" applyFill="1" applyProtection="1"/>
    <xf numFmtId="165" fontId="13" fillId="0" borderId="0" xfId="0" applyFont="1" applyProtection="1"/>
    <xf numFmtId="165" fontId="17" fillId="0" borderId="0" xfId="0" applyFont="1" applyBorder="1" applyAlignment="1" applyProtection="1">
      <alignment wrapText="1"/>
    </xf>
    <xf numFmtId="165" fontId="13" fillId="0" borderId="0" xfId="0" applyFont="1" applyBorder="1" applyAlignment="1" applyProtection="1">
      <alignment wrapText="1"/>
    </xf>
    <xf numFmtId="165" fontId="17" fillId="3" borderId="7" xfId="0" applyFont="1" applyFill="1" applyBorder="1" applyAlignment="1" applyProtection="1">
      <alignment wrapText="1"/>
    </xf>
    <xf numFmtId="165" fontId="17" fillId="3" borderId="2" xfId="0" applyFont="1" applyFill="1" applyBorder="1" applyAlignment="1" applyProtection="1">
      <alignment wrapText="1"/>
    </xf>
    <xf numFmtId="165" fontId="26" fillId="0" borderId="0" xfId="0" applyFont="1" applyAlignment="1" applyProtection="1">
      <alignment horizontal="left" vertical="top" wrapText="1"/>
    </xf>
    <xf numFmtId="165" fontId="17" fillId="0" borderId="0" xfId="0" applyNumberFormat="1" applyFont="1" applyProtection="1"/>
    <xf numFmtId="166" fontId="17" fillId="0" borderId="0" xfId="0" applyNumberFormat="1" applyFont="1" applyProtection="1">
      <protection locked="0"/>
    </xf>
    <xf numFmtId="165" fontId="17" fillId="0" borderId="0" xfId="0" applyFont="1" applyFill="1" applyProtection="1">
      <protection locked="0"/>
    </xf>
    <xf numFmtId="165" fontId="17" fillId="0" borderId="0" xfId="0" applyFont="1" applyFill="1" applyBorder="1" applyProtection="1">
      <protection locked="0"/>
    </xf>
    <xf numFmtId="14" fontId="35" fillId="0" borderId="0" xfId="0" applyNumberFormat="1" applyFont="1" applyAlignment="1">
      <alignment horizontal="left"/>
    </xf>
    <xf numFmtId="165" fontId="13" fillId="0" borderId="0" xfId="0" applyFont="1" applyAlignment="1">
      <alignment horizontal="left"/>
    </xf>
    <xf numFmtId="0" fontId="17" fillId="0" borderId="0" xfId="0" applyNumberFormat="1" applyFont="1" applyFill="1"/>
    <xf numFmtId="39" fontId="17" fillId="0" borderId="0" xfId="3" applyNumberFormat="1" applyFont="1"/>
    <xf numFmtId="4" fontId="17" fillId="0" borderId="0" xfId="0" applyNumberFormat="1" applyFont="1" applyAlignment="1">
      <alignment horizontal="right"/>
    </xf>
    <xf numFmtId="39" fontId="17" fillId="0" borderId="1" xfId="3" applyNumberFormat="1" applyFont="1" applyBorder="1"/>
    <xf numFmtId="4" fontId="17" fillId="0" borderId="1" xfId="0" applyNumberFormat="1" applyFont="1" applyBorder="1" applyAlignment="1">
      <alignment horizontal="right"/>
    </xf>
    <xf numFmtId="16" fontId="17" fillId="0" borderId="1" xfId="0" applyNumberFormat="1" applyFont="1" applyBorder="1" applyAlignment="1">
      <alignment horizontal="right"/>
    </xf>
    <xf numFmtId="165" fontId="37" fillId="0" borderId="0" xfId="0" applyFont="1" applyAlignment="1">
      <alignment horizontal="left"/>
    </xf>
    <xf numFmtId="165" fontId="37" fillId="0" borderId="0" xfId="0" applyNumberFormat="1" applyFont="1"/>
    <xf numFmtId="165" fontId="27" fillId="0" borderId="0" xfId="0" applyFont="1" applyAlignment="1">
      <alignment horizontal="right"/>
    </xf>
    <xf numFmtId="16" fontId="26" fillId="0" borderId="0" xfId="0" applyNumberFormat="1" applyFont="1" applyAlignment="1">
      <alignment horizontal="right"/>
    </xf>
    <xf numFmtId="165" fontId="26" fillId="0" borderId="0" xfId="0" applyFont="1" applyAlignment="1">
      <alignment horizontal="right"/>
    </xf>
    <xf numFmtId="165" fontId="26" fillId="0" borderId="0" xfId="0" applyFont="1"/>
    <xf numFmtId="14" fontId="38" fillId="0" borderId="0" xfId="0" applyNumberFormat="1" applyFont="1" applyAlignment="1">
      <alignment horizontal="left"/>
    </xf>
    <xf numFmtId="165" fontId="38" fillId="0" borderId="0" xfId="0" applyFont="1" applyAlignment="1">
      <alignment horizontal="left"/>
    </xf>
    <xf numFmtId="0" fontId="38" fillId="0" borderId="0" xfId="0" applyNumberFormat="1" applyFont="1"/>
    <xf numFmtId="165" fontId="38" fillId="0" borderId="0" xfId="0" applyFont="1" applyAlignment="1">
      <alignment horizontal="right"/>
    </xf>
    <xf numFmtId="39" fontId="38" fillId="0" borderId="0" xfId="3" applyNumberFormat="1" applyFont="1"/>
    <xf numFmtId="4" fontId="38" fillId="0" borderId="0" xfId="0" applyNumberFormat="1" applyFont="1" applyAlignment="1">
      <alignment horizontal="right"/>
    </xf>
    <xf numFmtId="14" fontId="17" fillId="0" borderId="0" xfId="0" applyNumberFormat="1" applyFont="1" applyFill="1" applyAlignment="1">
      <alignment horizontal="left"/>
    </xf>
    <xf numFmtId="165" fontId="17" fillId="0" borderId="0" xfId="0" applyFont="1" applyFill="1" applyAlignment="1">
      <alignment horizontal="left"/>
    </xf>
    <xf numFmtId="165" fontId="17" fillId="0" borderId="0" xfId="0" applyFont="1" applyFill="1" applyAlignment="1">
      <alignment horizontal="right"/>
    </xf>
    <xf numFmtId="0" fontId="37" fillId="0" borderId="0" xfId="0" applyNumberFormat="1" applyFont="1"/>
    <xf numFmtId="165" fontId="39" fillId="0" borderId="0" xfId="0" applyFont="1" applyAlignment="1">
      <alignment horizontal="left"/>
    </xf>
    <xf numFmtId="0" fontId="39" fillId="0" borderId="0" xfId="0" applyNumberFormat="1" applyFont="1"/>
    <xf numFmtId="165" fontId="39" fillId="0" borderId="0" xfId="0" applyFont="1" applyAlignment="1">
      <alignment horizontal="right"/>
    </xf>
    <xf numFmtId="16" fontId="40" fillId="0" borderId="0" xfId="0" applyNumberFormat="1" applyFont="1" applyAlignment="1">
      <alignment horizontal="right"/>
    </xf>
    <xf numFmtId="165" fontId="40" fillId="0" borderId="0" xfId="0" applyFont="1" applyAlignment="1">
      <alignment horizontal="right"/>
    </xf>
    <xf numFmtId="165" fontId="40" fillId="0" borderId="0" xfId="0" applyFont="1"/>
    <xf numFmtId="165" fontId="41" fillId="0" borderId="0" xfId="0" applyFont="1" applyAlignment="1">
      <alignment horizontal="left"/>
    </xf>
    <xf numFmtId="0" fontId="41" fillId="0" borderId="0" xfId="0" applyNumberFormat="1" applyFont="1"/>
    <xf numFmtId="165" fontId="41" fillId="0" borderId="0" xfId="0" applyFont="1" applyAlignment="1">
      <alignment horizontal="right"/>
    </xf>
    <xf numFmtId="39" fontId="41" fillId="0" borderId="0" xfId="3" applyNumberFormat="1" applyFont="1"/>
    <xf numFmtId="4" fontId="41" fillId="0" borderId="0" xfId="0" applyNumberFormat="1" applyFont="1" applyAlignment="1">
      <alignment horizontal="right"/>
    </xf>
    <xf numFmtId="16" fontId="41" fillId="0" borderId="0" xfId="0" applyNumberFormat="1" applyFont="1" applyAlignment="1">
      <alignment horizontal="right"/>
    </xf>
    <xf numFmtId="165" fontId="41" fillId="0" borderId="0" xfId="0" applyFont="1"/>
    <xf numFmtId="165" fontId="27" fillId="0" borderId="0" xfId="0" applyFont="1" applyFill="1" applyAlignment="1">
      <alignment horizontal="right"/>
    </xf>
    <xf numFmtId="14" fontId="13" fillId="0" borderId="0" xfId="0" applyNumberFormat="1" applyFont="1" applyAlignment="1">
      <alignment horizontal="left"/>
    </xf>
    <xf numFmtId="0" fontId="13" fillId="0" borderId="0" xfId="0" applyNumberFormat="1" applyFont="1"/>
    <xf numFmtId="165" fontId="13" fillId="0" borderId="0" xfId="0" applyFont="1" applyAlignment="1">
      <alignment horizontal="right"/>
    </xf>
    <xf numFmtId="165" fontId="42" fillId="0" borderId="0" xfId="0" applyFont="1" applyAlignment="1">
      <alignment horizontal="left"/>
    </xf>
    <xf numFmtId="0" fontId="42" fillId="0" borderId="0" xfId="0" applyNumberFormat="1" applyFont="1"/>
    <xf numFmtId="165" fontId="42" fillId="0" borderId="0" xfId="0" applyFont="1" applyAlignment="1">
      <alignment horizontal="right"/>
    </xf>
    <xf numFmtId="39" fontId="42" fillId="0" borderId="0" xfId="3" applyNumberFormat="1" applyFont="1"/>
    <xf numFmtId="4" fontId="42" fillId="0" borderId="0" xfId="0" applyNumberFormat="1" applyFont="1" applyAlignment="1">
      <alignment horizontal="right"/>
    </xf>
    <xf numFmtId="4" fontId="17" fillId="3" borderId="2" xfId="0" applyNumberFormat="1" applyFont="1" applyFill="1" applyBorder="1" applyAlignment="1">
      <alignment horizontal="right"/>
    </xf>
    <xf numFmtId="169" fontId="17" fillId="0" borderId="0" xfId="0" applyNumberFormat="1" applyFont="1" applyFill="1" applyAlignment="1" applyProtection="1">
      <alignment horizontal="left"/>
      <protection locked="0"/>
    </xf>
    <xf numFmtId="165" fontId="17" fillId="0" borderId="0" xfId="0" applyFont="1" applyFill="1" applyProtection="1"/>
    <xf numFmtId="14" fontId="34" fillId="0" borderId="0" xfId="0" applyNumberFormat="1" applyFont="1" applyFill="1" applyAlignment="1" applyProtection="1">
      <alignment horizontal="left"/>
    </xf>
    <xf numFmtId="169" fontId="17" fillId="0" borderId="0" xfId="0" applyNumberFormat="1" applyFont="1" applyFill="1" applyAlignment="1" applyProtection="1">
      <alignment horizontal="left"/>
    </xf>
    <xf numFmtId="165" fontId="26" fillId="0" borderId="0" xfId="0" applyFont="1" applyFill="1" applyProtection="1"/>
    <xf numFmtId="165" fontId="21" fillId="0" borderId="0" xfId="0" applyFont="1" applyFill="1" applyProtection="1"/>
    <xf numFmtId="165" fontId="13" fillId="0" borderId="0" xfId="0" applyFont="1" applyFill="1" applyProtection="1"/>
    <xf numFmtId="165" fontId="17" fillId="0" borderId="0" xfId="0" applyFont="1" applyFill="1" applyBorder="1" applyAlignment="1" applyProtection="1">
      <alignment wrapText="1"/>
    </xf>
    <xf numFmtId="165" fontId="13" fillId="0" borderId="0" xfId="0" applyFont="1" applyFill="1" applyBorder="1" applyAlignment="1" applyProtection="1">
      <alignment wrapText="1"/>
    </xf>
    <xf numFmtId="165" fontId="17" fillId="0" borderId="1" xfId="0" applyFont="1" applyFill="1" applyBorder="1" applyAlignment="1" applyProtection="1">
      <alignment wrapText="1"/>
    </xf>
    <xf numFmtId="165" fontId="26" fillId="0" borderId="0" xfId="0" applyFont="1" applyFill="1" applyAlignment="1" applyProtection="1">
      <alignment horizontal="left" vertical="top" wrapText="1"/>
    </xf>
    <xf numFmtId="166" fontId="22" fillId="0" borderId="0" xfId="0" applyNumberFormat="1" applyFont="1" applyFill="1" applyProtection="1">
      <protection locked="0"/>
    </xf>
    <xf numFmtId="165" fontId="17" fillId="0" borderId="0" xfId="0" applyNumberFormat="1" applyFont="1" applyFill="1" applyProtection="1"/>
    <xf numFmtId="165" fontId="22" fillId="0" borderId="0" xfId="0" applyFont="1" applyFill="1" applyProtection="1">
      <protection locked="0"/>
    </xf>
    <xf numFmtId="0" fontId="17" fillId="0" borderId="0" xfId="0" applyNumberFormat="1" applyFont="1" applyProtection="1"/>
    <xf numFmtId="165" fontId="36" fillId="3" borderId="2" xfId="0" applyFont="1" applyFill="1" applyBorder="1" applyProtection="1"/>
    <xf numFmtId="167" fontId="17" fillId="0" borderId="0" xfId="0" applyNumberFormat="1" applyFont="1" applyProtection="1"/>
    <xf numFmtId="165" fontId="17" fillId="0" borderId="0" xfId="0" applyFont="1" applyBorder="1" applyProtection="1"/>
    <xf numFmtId="0" fontId="17" fillId="0" borderId="0" xfId="0" applyNumberFormat="1" applyFont="1" applyBorder="1" applyAlignment="1" applyProtection="1">
      <alignment wrapText="1"/>
    </xf>
    <xf numFmtId="165" fontId="17" fillId="0" borderId="1" xfId="0" applyFont="1" applyBorder="1" applyProtection="1"/>
    <xf numFmtId="165" fontId="26" fillId="0" borderId="0" xfId="0" applyFont="1" applyAlignment="1" applyProtection="1">
      <alignment horizontal="left" vertical="top"/>
    </xf>
    <xf numFmtId="0" fontId="26" fillId="0" borderId="0" xfId="0" applyNumberFormat="1" applyFont="1" applyAlignment="1" applyProtection="1">
      <alignment horizontal="left" vertical="top" wrapText="1"/>
    </xf>
    <xf numFmtId="169" fontId="17" fillId="0" borderId="0" xfId="0" applyNumberFormat="1" applyFont="1" applyFill="1" applyProtection="1">
      <protection locked="0"/>
    </xf>
    <xf numFmtId="3" fontId="17" fillId="0" borderId="0" xfId="0" applyNumberFormat="1" applyFont="1"/>
    <xf numFmtId="165" fontId="37" fillId="0" borderId="0" xfId="0" applyFont="1"/>
    <xf numFmtId="3" fontId="17" fillId="0" borderId="0" xfId="0" applyNumberFormat="1" applyFont="1" applyAlignment="1">
      <alignment horizontal="right"/>
    </xf>
    <xf numFmtId="3" fontId="17" fillId="0" borderId="3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3" fontId="17" fillId="0" borderId="3" xfId="0" applyNumberFormat="1" applyFont="1" applyBorder="1"/>
    <xf numFmtId="3" fontId="17" fillId="0" borderId="4" xfId="0" applyNumberFormat="1" applyFont="1" applyBorder="1"/>
    <xf numFmtId="3" fontId="17" fillId="0" borderId="0" xfId="0" quotePrefix="1" applyNumberFormat="1" applyFont="1"/>
    <xf numFmtId="3" fontId="17" fillId="0" borderId="4" xfId="0" quotePrefix="1" applyNumberFormat="1" applyFont="1" applyBorder="1"/>
    <xf numFmtId="3" fontId="17" fillId="0" borderId="1" xfId="0" applyNumberFormat="1" applyFont="1" applyBorder="1"/>
    <xf numFmtId="3" fontId="17" fillId="0" borderId="5" xfId="0" applyNumberFormat="1" applyFont="1" applyBorder="1"/>
    <xf numFmtId="3" fontId="17" fillId="0" borderId="1" xfId="0" applyNumberFormat="1" applyFont="1" applyFill="1" applyBorder="1"/>
    <xf numFmtId="3" fontId="17" fillId="0" borderId="0" xfId="0" applyNumberFormat="1" applyFont="1" applyFill="1"/>
    <xf numFmtId="3" fontId="36" fillId="3" borderId="2" xfId="0" applyNumberFormat="1" applyFont="1" applyFill="1" applyBorder="1"/>
    <xf numFmtId="3" fontId="17" fillId="3" borderId="2" xfId="0" applyNumberFormat="1" applyFont="1" applyFill="1" applyBorder="1"/>
    <xf numFmtId="3" fontId="17" fillId="0" borderId="6" xfId="0" applyNumberFormat="1" applyFont="1" applyBorder="1"/>
    <xf numFmtId="165" fontId="33" fillId="0" borderId="0" xfId="0" applyFont="1"/>
    <xf numFmtId="168" fontId="17" fillId="0" borderId="0" xfId="4" applyNumberFormat="1" applyFont="1"/>
    <xf numFmtId="165" fontId="17" fillId="0" borderId="0" xfId="0" applyFont="1" applyBorder="1"/>
    <xf numFmtId="165" fontId="17" fillId="0" borderId="0" xfId="0" applyFont="1" applyBorder="1" applyAlignment="1">
      <alignment horizontal="right"/>
    </xf>
    <xf numFmtId="14" fontId="44" fillId="0" borderId="0" xfId="0" applyNumberFormat="1" applyFont="1" applyFill="1" applyAlignment="1">
      <alignment horizontal="left"/>
    </xf>
    <xf numFmtId="165" fontId="17" fillId="0" borderId="0" xfId="0" applyFont="1" applyFill="1"/>
    <xf numFmtId="165" fontId="23" fillId="0" borderId="0" xfId="0" applyFont="1"/>
    <xf numFmtId="14" fontId="13" fillId="0" borderId="0" xfId="0" quotePrefix="1" applyNumberFormat="1" applyFont="1" applyAlignment="1">
      <alignment horizontal="left"/>
    </xf>
    <xf numFmtId="165" fontId="37" fillId="0" borderId="0" xfId="0" applyFont="1" applyAlignment="1">
      <alignment horizontal="right"/>
    </xf>
    <xf numFmtId="165" fontId="37" fillId="0" borderId="0" xfId="0" applyFont="1" applyAlignment="1">
      <alignment horizontal="center"/>
    </xf>
    <xf numFmtId="165" fontId="17" fillId="0" borderId="0" xfId="0" applyFont="1" applyAlignment="1">
      <alignment horizontal="center"/>
    </xf>
    <xf numFmtId="165" fontId="37" fillId="0" borderId="1" xfId="0" applyFont="1" applyBorder="1" applyAlignment="1">
      <alignment horizontal="center"/>
    </xf>
    <xf numFmtId="165" fontId="17" fillId="0" borderId="1" xfId="0" applyFont="1" applyBorder="1"/>
    <xf numFmtId="165" fontId="27" fillId="0" borderId="0" xfId="0" applyFont="1"/>
    <xf numFmtId="165" fontId="26" fillId="0" borderId="0" xfId="0" applyFont="1" applyFill="1"/>
    <xf numFmtId="14" fontId="37" fillId="0" borderId="0" xfId="0" applyNumberFormat="1" applyFont="1" applyFill="1" applyAlignment="1">
      <alignment horizontal="left"/>
    </xf>
    <xf numFmtId="165" fontId="43" fillId="0" borderId="0" xfId="0" applyFont="1"/>
    <xf numFmtId="165" fontId="28" fillId="0" borderId="0" xfId="0" applyFont="1"/>
    <xf numFmtId="165" fontId="22" fillId="0" borderId="0" xfId="0" applyFont="1" applyAlignment="1">
      <alignment horizontal="right"/>
    </xf>
    <xf numFmtId="165" fontId="13" fillId="0" borderId="0" xfId="0" applyFont="1" applyAlignment="1">
      <alignment horizontal="center"/>
    </xf>
    <xf numFmtId="165" fontId="26" fillId="0" borderId="1" xfId="0" applyFont="1" applyBorder="1"/>
    <xf numFmtId="4" fontId="37" fillId="0" borderId="1" xfId="0" applyNumberFormat="1" applyFont="1" applyBorder="1" applyAlignment="1">
      <alignment horizontal="center"/>
    </xf>
    <xf numFmtId="165" fontId="17" fillId="0" borderId="0" xfId="0" applyFont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left"/>
    </xf>
    <xf numFmtId="165" fontId="13" fillId="0" borderId="1" xfId="0" applyFont="1" applyBorder="1" applyAlignment="1">
      <alignment horizontal="left"/>
    </xf>
    <xf numFmtId="165" fontId="13" fillId="0" borderId="1" xfId="0" applyFont="1" applyBorder="1" applyAlignment="1">
      <alignment horizontal="center"/>
    </xf>
    <xf numFmtId="165" fontId="36" fillId="3" borderId="8" xfId="0" applyFont="1" applyFill="1" applyBorder="1" applyAlignment="1">
      <alignment horizontal="center"/>
    </xf>
    <xf numFmtId="165" fontId="36" fillId="3" borderId="9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/>
    </xf>
    <xf numFmtId="165" fontId="17" fillId="3" borderId="13" xfId="0" applyFont="1" applyFill="1" applyBorder="1" applyAlignment="1">
      <alignment horizontal="center"/>
    </xf>
    <xf numFmtId="165" fontId="17" fillId="3" borderId="14" xfId="0" applyFont="1" applyFill="1" applyBorder="1" applyAlignment="1">
      <alignment horizontal="center"/>
    </xf>
    <xf numFmtId="14" fontId="25" fillId="0" borderId="0" xfId="0" applyNumberFormat="1" applyFont="1" applyAlignment="1">
      <alignment horizontal="left"/>
    </xf>
    <xf numFmtId="165" fontId="25" fillId="0" borderId="0" xfId="0" applyFont="1" applyFill="1" applyProtection="1">
      <protection locked="0"/>
    </xf>
    <xf numFmtId="165" fontId="25" fillId="0" borderId="0" xfId="0" applyFont="1" applyProtection="1">
      <protection locked="0"/>
    </xf>
    <xf numFmtId="165" fontId="45" fillId="0" borderId="0" xfId="0" applyFont="1"/>
    <xf numFmtId="14" fontId="22" fillId="0" borderId="0" xfId="0" quotePrefix="1" applyNumberFormat="1" applyFont="1" applyAlignment="1">
      <alignment horizontal="left"/>
    </xf>
    <xf numFmtId="14" fontId="26" fillId="0" borderId="0" xfId="0" quotePrefix="1" applyNumberFormat="1" applyFont="1" applyAlignment="1">
      <alignment horizontal="left"/>
    </xf>
    <xf numFmtId="165" fontId="46" fillId="0" borderId="0" xfId="0" applyFont="1" applyProtection="1">
      <protection locked="0"/>
    </xf>
    <xf numFmtId="165" fontId="27" fillId="0" borderId="0" xfId="0" applyFont="1" applyAlignment="1" applyProtection="1">
      <alignment wrapText="1"/>
    </xf>
    <xf numFmtId="1" fontId="27" fillId="0" borderId="0" xfId="0" applyNumberFormat="1" applyFont="1" applyAlignment="1" applyProtection="1">
      <alignment horizontal="left" wrapText="1"/>
    </xf>
    <xf numFmtId="1" fontId="22" fillId="0" borderId="0" xfId="0" applyNumberFormat="1" applyFont="1" applyAlignment="1" applyProtection="1">
      <alignment horizontal="left"/>
    </xf>
    <xf numFmtId="3" fontId="27" fillId="0" borderId="0" xfId="0" applyNumberFormat="1" applyFont="1" applyAlignment="1">
      <alignment horizontal="center"/>
    </xf>
    <xf numFmtId="3" fontId="27" fillId="0" borderId="10" xfId="0" applyNumberFormat="1" applyFont="1" applyBorder="1" applyAlignment="1">
      <alignment horizontal="center"/>
    </xf>
    <xf numFmtId="3" fontId="27" fillId="0" borderId="11" xfId="0" applyNumberFormat="1" applyFont="1" applyBorder="1" applyAlignment="1">
      <alignment horizontal="center"/>
    </xf>
    <xf numFmtId="165" fontId="36" fillId="0" borderId="0" xfId="0" applyFont="1"/>
    <xf numFmtId="14" fontId="27" fillId="0" borderId="1" xfId="0" applyNumberFormat="1" applyFont="1" applyBorder="1" applyAlignment="1">
      <alignment horizontal="left"/>
    </xf>
    <xf numFmtId="165" fontId="27" fillId="0" borderId="1" xfId="0" applyFont="1" applyBorder="1"/>
    <xf numFmtId="165" fontId="27" fillId="0" borderId="1" xfId="0" applyFont="1" applyBorder="1" applyAlignment="1">
      <alignment horizontal="center"/>
    </xf>
    <xf numFmtId="165" fontId="27" fillId="0" borderId="0" xfId="0" applyFont="1" applyAlignment="1">
      <alignment horizontal="center"/>
    </xf>
    <xf numFmtId="4" fontId="27" fillId="0" borderId="1" xfId="0" applyNumberFormat="1" applyFont="1" applyBorder="1" applyAlignment="1">
      <alignment horizontal="center"/>
    </xf>
    <xf numFmtId="165" fontId="27" fillId="0" borderId="1" xfId="0" applyFont="1" applyBorder="1" applyAlignment="1">
      <alignment horizontal="right"/>
    </xf>
    <xf numFmtId="165" fontId="27" fillId="0" borderId="0" xfId="0" applyFont="1" applyAlignment="1">
      <alignment horizontal="left"/>
    </xf>
    <xf numFmtId="165" fontId="27" fillId="0" borderId="1" xfId="0" applyFont="1" applyFill="1" applyBorder="1"/>
    <xf numFmtId="165" fontId="27" fillId="0" borderId="0" xfId="0" applyFont="1" applyFill="1" applyAlignment="1">
      <alignment horizontal="center"/>
    </xf>
    <xf numFmtId="0" fontId="28" fillId="0" borderId="0" xfId="0" applyNumberFormat="1" applyFont="1" applyFill="1" applyAlignment="1">
      <alignment horizontal="center"/>
    </xf>
    <xf numFmtId="0" fontId="27" fillId="0" borderId="0" xfId="0" applyNumberFormat="1" applyFont="1" applyFill="1" applyBorder="1" applyAlignment="1" applyProtection="1">
      <alignment horizontal="left" vertical="top" wrapText="1"/>
    </xf>
    <xf numFmtId="169" fontId="27" fillId="0" borderId="0" xfId="0" applyNumberFormat="1" applyFont="1" applyFill="1" applyBorder="1" applyAlignment="1" applyProtection="1">
      <alignment horizontal="left" vertical="top" wrapText="1"/>
    </xf>
    <xf numFmtId="165" fontId="27" fillId="0" borderId="0" xfId="0" applyFont="1" applyFill="1" applyBorder="1" applyAlignment="1" applyProtection="1">
      <alignment horizontal="left" vertical="top" wrapText="1"/>
    </xf>
    <xf numFmtId="165" fontId="27" fillId="0" borderId="1" xfId="0" applyFont="1" applyFill="1" applyBorder="1" applyAlignment="1" applyProtection="1">
      <alignment horizontal="left" vertical="top" wrapText="1"/>
    </xf>
    <xf numFmtId="4" fontId="27" fillId="0" borderId="0" xfId="0" applyNumberFormat="1" applyFont="1" applyFill="1" applyBorder="1" applyAlignment="1" applyProtection="1">
      <alignment horizontal="left" vertical="top" wrapText="1"/>
    </xf>
    <xf numFmtId="165" fontId="27" fillId="0" borderId="0" xfId="0" applyFont="1" applyFill="1" applyAlignment="1" applyProtection="1">
      <alignment horizontal="left" vertical="top" wrapText="1"/>
    </xf>
    <xf numFmtId="0" fontId="27" fillId="0" borderId="0" xfId="0" applyNumberFormat="1" applyFont="1" applyBorder="1" applyAlignment="1" applyProtection="1">
      <alignment horizontal="left" vertical="top" wrapText="1"/>
    </xf>
    <xf numFmtId="169" fontId="27" fillId="0" borderId="0" xfId="0" applyNumberFormat="1" applyFont="1" applyBorder="1" applyAlignment="1" applyProtection="1">
      <alignment horizontal="left" vertical="top" wrapText="1"/>
    </xf>
    <xf numFmtId="165" fontId="27" fillId="0" borderId="0" xfId="0" applyFont="1" applyBorder="1" applyAlignment="1" applyProtection="1">
      <alignment horizontal="left" vertical="top" wrapText="1"/>
    </xf>
    <xf numFmtId="4" fontId="27" fillId="0" borderId="0" xfId="0" applyNumberFormat="1" applyFont="1" applyBorder="1" applyAlignment="1" applyProtection="1">
      <alignment horizontal="left" vertical="top" wrapText="1"/>
    </xf>
    <xf numFmtId="165" fontId="27" fillId="0" borderId="0" xfId="0" applyFont="1" applyAlignment="1" applyProtection="1">
      <alignment horizontal="left" vertical="top" wrapText="1"/>
    </xf>
    <xf numFmtId="165" fontId="22" fillId="0" borderId="0" xfId="0" applyFont="1" applyProtection="1"/>
    <xf numFmtId="165" fontId="47" fillId="0" borderId="0" xfId="0" applyFont="1" applyAlignment="1" applyProtection="1">
      <alignment wrapText="1"/>
    </xf>
  </cellXfs>
  <cellStyles count="6">
    <cellStyle name="Hyperlink" xfId="5" builtinId="8"/>
    <cellStyle name="Komma" xfId="4" builtinId="3"/>
    <cellStyle name="Procent 2" xfId="1" xr:uid="{00000000-0005-0000-0000-000002000000}"/>
    <cellStyle name="Standaard" xfId="0" builtinId="0"/>
    <cellStyle name="Standaard_kostensoorten" xfId="2" xr:uid="{00000000-0005-0000-0000-000004000000}"/>
    <cellStyle name="Valuta" xfId="3" builtinId="4"/>
  </cellStyles>
  <dxfs count="0"/>
  <tableStyles count="0" defaultTableStyle="TableStyleMedium9" defaultPivotStyle="PivotStyleLight16"/>
  <colors>
    <mruColors>
      <color rgb="FF0099D5"/>
      <color rgb="FF096484"/>
      <color rgb="FF00ADF3"/>
      <color rgb="FF3BE0FF"/>
      <color rgb="FFE1A9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317501</xdr:colOff>
      <xdr:row>4</xdr:row>
      <xdr:rowOff>34063</xdr:rowOff>
    </xdr:from>
    <xdr:to>
      <xdr:col>10</xdr:col>
      <xdr:colOff>172888</xdr:colOff>
      <xdr:row>16</xdr:row>
      <xdr:rowOff>49607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BFCF955-1648-B442-88D6-A7ED8D9C4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0939" y="669063"/>
          <a:ext cx="3228824" cy="1920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440266</xdr:colOff>
      <xdr:row>0</xdr:row>
      <xdr:rowOff>0</xdr:rowOff>
    </xdr:from>
    <xdr:to>
      <xdr:col>14</xdr:col>
      <xdr:colOff>855268</xdr:colOff>
      <xdr:row>2</xdr:row>
      <xdr:rowOff>80432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1A9BF9-A073-4142-88C8-2D009CDD6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12767733" y="0"/>
          <a:ext cx="1109268" cy="626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287868</xdr:colOff>
      <xdr:row>0</xdr:row>
      <xdr:rowOff>0</xdr:rowOff>
    </xdr:from>
    <xdr:to>
      <xdr:col>8</xdr:col>
      <xdr:colOff>1397136</xdr:colOff>
      <xdr:row>2</xdr:row>
      <xdr:rowOff>107243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F5BDA8-1CE2-B944-AA61-45D70833B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10193868" y="0"/>
          <a:ext cx="1109268" cy="6265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33869</xdr:colOff>
      <xdr:row>0</xdr:row>
      <xdr:rowOff>0</xdr:rowOff>
    </xdr:from>
    <xdr:to>
      <xdr:col>8</xdr:col>
      <xdr:colOff>1143137</xdr:colOff>
      <xdr:row>2</xdr:row>
      <xdr:rowOff>97365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5600E3-5D32-2243-AB98-0B160BDE54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10058402" y="0"/>
          <a:ext cx="1109268" cy="6265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177800</xdr:colOff>
      <xdr:row>0</xdr:row>
      <xdr:rowOff>0</xdr:rowOff>
    </xdr:from>
    <xdr:to>
      <xdr:col>8</xdr:col>
      <xdr:colOff>588568</xdr:colOff>
      <xdr:row>2</xdr:row>
      <xdr:rowOff>131232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A53459-BF6E-B548-85D6-A988E1C1E0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8623300" y="0"/>
          <a:ext cx="1109268" cy="6265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300567</xdr:colOff>
      <xdr:row>0</xdr:row>
      <xdr:rowOff>0</xdr:rowOff>
    </xdr:from>
    <xdr:to>
      <xdr:col>12</xdr:col>
      <xdr:colOff>664768</xdr:colOff>
      <xdr:row>2</xdr:row>
      <xdr:rowOff>97365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C1D974-B624-C04C-A390-9D7CAE02CD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10066867" y="0"/>
          <a:ext cx="1100801" cy="6307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203200</xdr:colOff>
      <xdr:row>0</xdr:row>
      <xdr:rowOff>0</xdr:rowOff>
    </xdr:from>
    <xdr:to>
      <xdr:col>11</xdr:col>
      <xdr:colOff>605501</xdr:colOff>
      <xdr:row>2</xdr:row>
      <xdr:rowOff>135465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E382E0-DAAC-F146-B2D6-59BABC713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6807200" y="0"/>
          <a:ext cx="1100801" cy="6307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418124</xdr:colOff>
      <xdr:row>0</xdr:row>
      <xdr:rowOff>0</xdr:rowOff>
    </xdr:from>
    <xdr:to>
      <xdr:col>12</xdr:col>
      <xdr:colOff>706124</xdr:colOff>
      <xdr:row>2</xdr:row>
      <xdr:rowOff>133511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122654-F4ED-FE42-965E-F433DBA96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29" t="9292" r="5874" b="9730"/>
        <a:stretch/>
      </xdr:blipFill>
      <xdr:spPr>
        <a:xfrm>
          <a:off x="10499970" y="0"/>
          <a:ext cx="1108616" cy="719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illemhaitsma.nl/wij" TargetMode="External"/><Relationship Id="rId1" Type="http://schemas.openxmlformats.org/officeDocument/2006/relationships/hyperlink" Target="http://www.willemhaitsma.nl/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2:R55"/>
  <sheetViews>
    <sheetView showGridLines="0" topLeftCell="A9" zoomScaleNormal="100" zoomScalePageLayoutView="50" workbookViewId="0">
      <selection activeCell="G53" sqref="G53"/>
    </sheetView>
  </sheetViews>
  <sheetFormatPr baseColWidth="10" defaultColWidth="8.83203125" defaultRowHeight="13"/>
  <cols>
    <col min="1" max="16384" width="8.83203125" style="70"/>
  </cols>
  <sheetData>
    <row r="22" spans="2:18" ht="36">
      <c r="B22" s="69" t="s">
        <v>41</v>
      </c>
    </row>
    <row r="25" spans="2:18" ht="16">
      <c r="B25" s="28" t="s">
        <v>45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2:18" ht="16">
      <c r="B26" s="28" t="s">
        <v>152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2:18" ht="16">
      <c r="B27" s="28" t="s">
        <v>55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2:18" ht="16">
      <c r="B28" s="28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2:18" ht="16">
      <c r="B29" s="28" t="s">
        <v>47</v>
      </c>
      <c r="C29" s="30"/>
      <c r="D29" s="30"/>
      <c r="E29" s="3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2:18" ht="16">
      <c r="B30" s="28"/>
      <c r="C30" s="30"/>
      <c r="D30" s="30"/>
      <c r="E30" s="32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2:18" ht="16">
      <c r="B31" s="29" t="s">
        <v>46</v>
      </c>
      <c r="C31" s="30"/>
      <c r="D31" s="30"/>
      <c r="E31" s="32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2:18" ht="16"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2:18" ht="16">
      <c r="B33" s="29" t="s">
        <v>56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2:18" ht="16">
      <c r="B34" s="28" t="s">
        <v>153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2:18" ht="16">
      <c r="B35" s="28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2:18" ht="16">
      <c r="B36" s="30" t="s">
        <v>48</v>
      </c>
      <c r="C36" s="30"/>
      <c r="D36" s="30"/>
      <c r="E36" s="27"/>
      <c r="F36" s="27"/>
      <c r="G36" s="27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2:18" ht="16">
      <c r="B37" s="71" t="s">
        <v>49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2:18" ht="16">
      <c r="B38" s="7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2:18" ht="16">
      <c r="B39" s="28" t="s">
        <v>42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2:18" ht="16">
      <c r="B40" s="28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2:18" ht="16">
      <c r="B41" s="28" t="s">
        <v>43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2:18" ht="16">
      <c r="B42" s="33" t="s">
        <v>44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2:18" ht="16"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2:18" ht="16"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2:18" ht="16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2:18" ht="16">
      <c r="B46" s="33"/>
      <c r="C46" s="30"/>
      <c r="D46" s="30"/>
      <c r="E46" s="30"/>
      <c r="F46" s="30"/>
      <c r="G46" s="30"/>
    </row>
    <row r="47" spans="2:18" ht="16">
      <c r="B47" s="26" t="s">
        <v>37</v>
      </c>
      <c r="C47" s="30"/>
      <c r="D47" s="30"/>
      <c r="E47" s="30"/>
      <c r="F47" s="30"/>
      <c r="G47" s="30"/>
    </row>
    <row r="48" spans="2:18" ht="16">
      <c r="B48" s="30" t="s">
        <v>38</v>
      </c>
      <c r="C48" s="30"/>
      <c r="D48" s="30"/>
      <c r="E48" s="30"/>
      <c r="F48" s="30"/>
      <c r="G48" s="30"/>
    </row>
    <row r="49" spans="2:7" ht="16">
      <c r="B49" s="30" t="s">
        <v>39</v>
      </c>
      <c r="C49" s="30"/>
      <c r="D49" s="30"/>
      <c r="E49" s="30"/>
      <c r="F49" s="30"/>
      <c r="G49" s="30"/>
    </row>
    <row r="50" spans="2:7" ht="16">
      <c r="B50" s="30" t="s">
        <v>154</v>
      </c>
      <c r="C50" s="30"/>
      <c r="D50" s="30"/>
      <c r="E50" s="30"/>
      <c r="F50" s="30"/>
      <c r="G50" s="30"/>
    </row>
    <row r="51" spans="2:7" ht="16">
      <c r="B51" s="71" t="s">
        <v>40</v>
      </c>
      <c r="C51" s="30"/>
      <c r="D51" s="30"/>
      <c r="E51" s="30"/>
      <c r="F51" s="30"/>
      <c r="G51" s="30"/>
    </row>
    <row r="52" spans="2:7" ht="16">
      <c r="B52" s="72"/>
      <c r="C52" s="30"/>
      <c r="D52" s="30"/>
      <c r="E52" s="30"/>
      <c r="F52" s="30"/>
      <c r="G52" s="30"/>
    </row>
    <row r="53" spans="2:7" ht="16">
      <c r="B53" s="30"/>
      <c r="C53" s="30"/>
      <c r="D53" s="30"/>
      <c r="E53" s="30"/>
      <c r="F53" s="30"/>
      <c r="G53" s="30"/>
    </row>
    <row r="54" spans="2:7" ht="16">
      <c r="B54" s="30"/>
      <c r="C54" s="30"/>
      <c r="D54" s="30"/>
      <c r="E54" s="30"/>
      <c r="F54" s="30"/>
      <c r="G54" s="30"/>
    </row>
    <row r="55" spans="2:7" ht="16">
      <c r="B55" s="30"/>
      <c r="C55" s="30"/>
      <c r="D55" s="30"/>
      <c r="E55" s="30"/>
      <c r="F55" s="30"/>
      <c r="G55" s="30"/>
    </row>
  </sheetData>
  <hyperlinks>
    <hyperlink ref="B51" r:id="rId1" xr:uid="{79D70F1B-E1F8-F449-92C8-8B9403377CBC}"/>
    <hyperlink ref="B37" r:id="rId2" xr:uid="{B7C9EE9F-58FD-2849-92CE-759EB8BE8676}"/>
  </hyperlinks>
  <pageMargins left="0.70866141732283472" right="0.70866141732283472" top="0.74803149606299213" bottom="0.74803149606299213" header="0.31496062992125984" footer="0.31496062992125984"/>
  <pageSetup paperSize="9" scale="66" orientation="portrait" r:id="rId3"/>
  <headerFooter>
    <oddFooter>&amp;C&amp;G</oddFooter>
  </headerFooter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26"/>
  <sheetViews>
    <sheetView zoomScaleNormal="100" zoomScalePageLayoutView="50" workbookViewId="0">
      <selection activeCell="B11" sqref="B11"/>
    </sheetView>
  </sheetViews>
  <sheetFormatPr baseColWidth="10" defaultColWidth="9.1640625" defaultRowHeight="16"/>
  <cols>
    <col min="1" max="1" width="12.6640625" style="34" customWidth="1"/>
    <col min="2" max="2" width="27.33203125" style="45" customWidth="1"/>
    <col min="3" max="3" width="10.33203125" style="30" customWidth="1"/>
    <col min="4" max="9" width="10.83203125" style="43" customWidth="1"/>
    <col min="10" max="10" width="13.5" style="30" bestFit="1" customWidth="1"/>
    <col min="11" max="11" width="10.6640625" style="30" customWidth="1"/>
    <col min="12" max="12" width="10.6640625" style="43" customWidth="1"/>
    <col min="13" max="13" width="11.1640625" style="43" customWidth="1"/>
    <col min="14" max="14" width="9.1640625" style="43"/>
    <col min="15" max="15" width="13" style="43" bestFit="1" customWidth="1"/>
    <col min="16" max="16384" width="9.1640625" style="30"/>
  </cols>
  <sheetData>
    <row r="2" spans="1:15" ht="27" thickBot="1">
      <c r="A2" s="209" t="s">
        <v>50</v>
      </c>
    </row>
    <row r="3" spans="1:15" ht="17.25" customHeight="1" thickBot="1">
      <c r="A3" s="91"/>
      <c r="E3" s="204" t="str">
        <f>IF(L90=0,"alles in orde","cijfers kloppen niet")</f>
        <v>alles in orde</v>
      </c>
      <c r="F3" s="205"/>
    </row>
    <row r="4" spans="1:15" ht="17.25" customHeight="1">
      <c r="A4" s="60" t="s">
        <v>139</v>
      </c>
      <c r="C4" s="232">
        <v>2020</v>
      </c>
    </row>
    <row r="5" spans="1:15" ht="4.5" customHeight="1">
      <c r="A5" s="92"/>
      <c r="C5" s="93"/>
    </row>
    <row r="6" spans="1:15" s="39" customFormat="1">
      <c r="A6" s="62" t="s">
        <v>140</v>
      </c>
      <c r="B6" s="229" t="s">
        <v>141</v>
      </c>
      <c r="C6" s="226" t="s">
        <v>142</v>
      </c>
      <c r="D6" s="226" t="s">
        <v>137</v>
      </c>
      <c r="E6" s="226" t="s">
        <v>143</v>
      </c>
      <c r="F6" s="226" t="s">
        <v>145</v>
      </c>
      <c r="G6" s="226" t="s">
        <v>146</v>
      </c>
      <c r="H6" s="226" t="s">
        <v>144</v>
      </c>
      <c r="I6" s="226" t="s">
        <v>147</v>
      </c>
      <c r="J6" s="226" t="s">
        <v>148</v>
      </c>
      <c r="K6" s="226" t="s">
        <v>149</v>
      </c>
      <c r="L6" s="226" t="s">
        <v>98</v>
      </c>
      <c r="M6" s="226" t="s">
        <v>140</v>
      </c>
      <c r="N6" s="226" t="s">
        <v>150</v>
      </c>
      <c r="O6" s="229" t="s">
        <v>151</v>
      </c>
    </row>
    <row r="7" spans="1:15" s="39" customFormat="1">
      <c r="A7" s="223" t="s">
        <v>7</v>
      </c>
      <c r="B7" s="36"/>
      <c r="C7" s="37"/>
      <c r="D7" s="225" t="s">
        <v>6</v>
      </c>
      <c r="E7" s="225" t="s">
        <v>6</v>
      </c>
      <c r="F7" s="225" t="s">
        <v>6</v>
      </c>
      <c r="G7" s="225" t="s">
        <v>6</v>
      </c>
      <c r="H7" s="225" t="s">
        <v>18</v>
      </c>
      <c r="I7" s="225" t="s">
        <v>6</v>
      </c>
      <c r="J7" s="37"/>
      <c r="K7" s="37"/>
      <c r="L7" s="37"/>
      <c r="M7" s="225" t="s">
        <v>5</v>
      </c>
      <c r="N7" s="37"/>
      <c r="O7" s="38"/>
    </row>
    <row r="8" spans="1:15">
      <c r="C8" s="46"/>
      <c r="J8" s="94">
        <f>(D8+F8)/100*21</f>
        <v>0</v>
      </c>
      <c r="K8" s="94">
        <f>(E8+G8)/100*9</f>
        <v>0</v>
      </c>
      <c r="L8" s="95">
        <f>+D8+F8+J8+E8+H8+I8+G8+K8</f>
        <v>0</v>
      </c>
      <c r="M8" s="44"/>
    </row>
    <row r="9" spans="1:15">
      <c r="C9" s="46"/>
      <c r="J9" s="94">
        <f t="shared" ref="J9:J24" si="0">(D9+F9)/100*21</f>
        <v>0</v>
      </c>
      <c r="K9" s="94">
        <f t="shared" ref="K9:K24" si="1">(E9+G9)/100*9</f>
        <v>0</v>
      </c>
      <c r="L9" s="95">
        <f>+D9+F9+J9+E9+H9+I9+G9+K9</f>
        <v>0</v>
      </c>
      <c r="M9" s="44"/>
    </row>
    <row r="10" spans="1:15">
      <c r="C10" s="46"/>
      <c r="J10" s="94">
        <f t="shared" si="0"/>
        <v>0</v>
      </c>
      <c r="K10" s="94">
        <f t="shared" si="1"/>
        <v>0</v>
      </c>
      <c r="L10" s="95">
        <f>+D10+F10+J10+E10+H10+I10+G10+K10</f>
        <v>0</v>
      </c>
      <c r="M10" s="44"/>
    </row>
    <row r="11" spans="1:15">
      <c r="C11" s="46"/>
      <c r="J11" s="94">
        <f t="shared" si="0"/>
        <v>0</v>
      </c>
      <c r="K11" s="94">
        <f t="shared" si="1"/>
        <v>0</v>
      </c>
      <c r="L11" s="95">
        <f t="shared" ref="L11:L19" si="2">+D11+F11+J11+E11+H11+I11+G11+K11</f>
        <v>0</v>
      </c>
      <c r="M11" s="44"/>
    </row>
    <row r="12" spans="1:15">
      <c r="C12" s="46"/>
      <c r="J12" s="94">
        <f t="shared" si="0"/>
        <v>0</v>
      </c>
      <c r="K12" s="94">
        <f t="shared" si="1"/>
        <v>0</v>
      </c>
      <c r="L12" s="95">
        <f t="shared" si="2"/>
        <v>0</v>
      </c>
      <c r="M12" s="44"/>
    </row>
    <row r="13" spans="1:15">
      <c r="C13" s="46"/>
      <c r="J13" s="94">
        <f t="shared" si="0"/>
        <v>0</v>
      </c>
      <c r="K13" s="94">
        <f t="shared" si="1"/>
        <v>0</v>
      </c>
      <c r="L13" s="95">
        <f t="shared" si="2"/>
        <v>0</v>
      </c>
      <c r="M13" s="44"/>
    </row>
    <row r="14" spans="1:15">
      <c r="C14" s="46"/>
      <c r="J14" s="94">
        <f t="shared" si="0"/>
        <v>0</v>
      </c>
      <c r="K14" s="94">
        <f t="shared" si="1"/>
        <v>0</v>
      </c>
      <c r="L14" s="95">
        <f t="shared" si="2"/>
        <v>0</v>
      </c>
      <c r="M14" s="44"/>
    </row>
    <row r="15" spans="1:15">
      <c r="C15" s="46"/>
      <c r="J15" s="94">
        <f t="shared" si="0"/>
        <v>0</v>
      </c>
      <c r="K15" s="94">
        <f t="shared" si="1"/>
        <v>0</v>
      </c>
      <c r="L15" s="95">
        <f t="shared" si="2"/>
        <v>0</v>
      </c>
      <c r="M15" s="44"/>
    </row>
    <row r="16" spans="1:15">
      <c r="C16" s="46"/>
      <c r="J16" s="94">
        <f t="shared" si="0"/>
        <v>0</v>
      </c>
      <c r="K16" s="94">
        <f t="shared" si="1"/>
        <v>0</v>
      </c>
      <c r="L16" s="95">
        <f t="shared" si="2"/>
        <v>0</v>
      </c>
      <c r="M16" s="44"/>
    </row>
    <row r="17" spans="1:15">
      <c r="C17" s="46"/>
      <c r="J17" s="94">
        <f t="shared" si="0"/>
        <v>0</v>
      </c>
      <c r="K17" s="94">
        <f t="shared" si="1"/>
        <v>0</v>
      </c>
      <c r="L17" s="95">
        <f t="shared" si="2"/>
        <v>0</v>
      </c>
      <c r="M17" s="44"/>
    </row>
    <row r="18" spans="1:15">
      <c r="C18" s="46"/>
      <c r="J18" s="94">
        <f t="shared" si="0"/>
        <v>0</v>
      </c>
      <c r="K18" s="94">
        <f t="shared" si="1"/>
        <v>0</v>
      </c>
      <c r="L18" s="95">
        <f t="shared" si="2"/>
        <v>0</v>
      </c>
      <c r="M18" s="44"/>
    </row>
    <row r="19" spans="1:15">
      <c r="C19" s="46"/>
      <c r="J19" s="94">
        <f t="shared" si="0"/>
        <v>0</v>
      </c>
      <c r="K19" s="94">
        <f t="shared" si="1"/>
        <v>0</v>
      </c>
      <c r="L19" s="95">
        <f t="shared" si="2"/>
        <v>0</v>
      </c>
      <c r="M19" s="44"/>
    </row>
    <row r="20" spans="1:15">
      <c r="C20" s="46"/>
      <c r="J20" s="94">
        <f t="shared" si="0"/>
        <v>0</v>
      </c>
      <c r="K20" s="94">
        <f t="shared" si="1"/>
        <v>0</v>
      </c>
      <c r="L20" s="95">
        <f>+D20+F20+J20+E20+H20+I20+G20+K20</f>
        <v>0</v>
      </c>
      <c r="M20" s="44"/>
    </row>
    <row r="21" spans="1:15">
      <c r="C21" s="46"/>
      <c r="J21" s="94">
        <f t="shared" si="0"/>
        <v>0</v>
      </c>
      <c r="K21" s="94">
        <f t="shared" si="1"/>
        <v>0</v>
      </c>
      <c r="L21" s="95">
        <f>+D21+F21+J21+E21+H21+I21+G21+K21</f>
        <v>0</v>
      </c>
      <c r="M21" s="44"/>
    </row>
    <row r="22" spans="1:15">
      <c r="C22" s="46"/>
      <c r="J22" s="94">
        <f t="shared" si="0"/>
        <v>0</v>
      </c>
      <c r="K22" s="94">
        <f t="shared" si="1"/>
        <v>0</v>
      </c>
      <c r="L22" s="95">
        <f>+D22+F22+J22+E22+H22+I22+G22+K22</f>
        <v>0</v>
      </c>
      <c r="M22" s="44"/>
    </row>
    <row r="23" spans="1:15">
      <c r="C23" s="46"/>
      <c r="J23" s="94">
        <f t="shared" si="0"/>
        <v>0</v>
      </c>
      <c r="K23" s="94">
        <f t="shared" si="1"/>
        <v>0</v>
      </c>
      <c r="L23" s="95">
        <f>+D23+F23+J23+E23+H23+I23+G23+K23</f>
        <v>0</v>
      </c>
      <c r="M23" s="44"/>
    </row>
    <row r="24" spans="1:15">
      <c r="A24" s="47" t="s">
        <v>54</v>
      </c>
      <c r="B24" s="48"/>
      <c r="C24" s="49"/>
      <c r="D24" s="50"/>
      <c r="E24" s="50"/>
      <c r="F24" s="50"/>
      <c r="G24" s="50"/>
      <c r="H24" s="50"/>
      <c r="I24" s="50"/>
      <c r="J24" s="96">
        <f t="shared" si="0"/>
        <v>0</v>
      </c>
      <c r="K24" s="96">
        <f t="shared" si="1"/>
        <v>0</v>
      </c>
      <c r="L24" s="97">
        <f>+D24+F24+J24+E24+H24+I24+G24+K24</f>
        <v>0</v>
      </c>
      <c r="M24" s="98"/>
      <c r="N24" s="50"/>
      <c r="O24" s="50"/>
    </row>
    <row r="25" spans="1:15" s="104" customFormat="1">
      <c r="A25" s="61" t="s">
        <v>59</v>
      </c>
      <c r="B25" s="99"/>
      <c r="C25" s="100"/>
      <c r="D25" s="101">
        <f t="shared" ref="D25:L25" si="3">SUM(D8:D24)</f>
        <v>0</v>
      </c>
      <c r="E25" s="101">
        <f t="shared" si="3"/>
        <v>0</v>
      </c>
      <c r="F25" s="101">
        <f t="shared" si="3"/>
        <v>0</v>
      </c>
      <c r="G25" s="101">
        <f t="shared" si="3"/>
        <v>0</v>
      </c>
      <c r="H25" s="101">
        <f t="shared" si="3"/>
        <v>0</v>
      </c>
      <c r="I25" s="101">
        <f t="shared" si="3"/>
        <v>0</v>
      </c>
      <c r="J25" s="101">
        <f t="shared" si="3"/>
        <v>0</v>
      </c>
      <c r="K25" s="101">
        <f t="shared" si="3"/>
        <v>0</v>
      </c>
      <c r="L25" s="101">
        <f t="shared" si="3"/>
        <v>0</v>
      </c>
      <c r="M25" s="102"/>
      <c r="N25" s="103"/>
      <c r="O25" s="103"/>
    </row>
    <row r="26" spans="1:15">
      <c r="A26" s="105"/>
      <c r="B26" s="106"/>
      <c r="C26" s="107"/>
      <c r="D26" s="108"/>
      <c r="E26" s="108"/>
      <c r="F26" s="108"/>
      <c r="G26" s="108"/>
      <c r="H26" s="108"/>
      <c r="I26" s="108"/>
      <c r="J26" s="109"/>
      <c r="K26" s="109"/>
      <c r="L26" s="110"/>
      <c r="M26" s="44"/>
    </row>
    <row r="27" spans="1:15">
      <c r="A27" s="111"/>
      <c r="B27" s="112"/>
      <c r="C27" s="93"/>
      <c r="D27" s="113"/>
      <c r="E27" s="113"/>
      <c r="F27" s="113"/>
      <c r="G27" s="113"/>
      <c r="H27" s="113"/>
      <c r="I27" s="113"/>
      <c r="J27" s="94">
        <f t="shared" ref="J27:J41" si="4">(D27+F27)/100*21</f>
        <v>0</v>
      </c>
      <c r="K27" s="94">
        <f>(E27+G27)/100*9</f>
        <v>0</v>
      </c>
      <c r="L27" s="95">
        <f t="shared" ref="L27:L36" si="5">+D27+F27+J27+E27+G27+H27+I27+K27</f>
        <v>0</v>
      </c>
      <c r="M27" s="44"/>
    </row>
    <row r="28" spans="1:15">
      <c r="A28" s="111"/>
      <c r="B28" s="112"/>
      <c r="C28" s="93"/>
      <c r="D28" s="113"/>
      <c r="E28" s="113"/>
      <c r="F28" s="113"/>
      <c r="G28" s="113"/>
      <c r="H28" s="113"/>
      <c r="I28" s="113"/>
      <c r="J28" s="94">
        <f t="shared" si="4"/>
        <v>0</v>
      </c>
      <c r="K28" s="94">
        <f t="shared" ref="K28:K40" si="6">(E28+G28)/100*9</f>
        <v>0</v>
      </c>
      <c r="L28" s="95">
        <f t="shared" si="5"/>
        <v>0</v>
      </c>
      <c r="M28" s="44"/>
    </row>
    <row r="29" spans="1:15">
      <c r="A29" s="111"/>
      <c r="B29" s="112"/>
      <c r="C29" s="93"/>
      <c r="D29" s="113"/>
      <c r="E29" s="113"/>
      <c r="F29" s="113"/>
      <c r="G29" s="113"/>
      <c r="H29" s="113"/>
      <c r="I29" s="113"/>
      <c r="J29" s="94">
        <f t="shared" si="4"/>
        <v>0</v>
      </c>
      <c r="K29" s="94">
        <f t="shared" si="6"/>
        <v>0</v>
      </c>
      <c r="L29" s="95">
        <f t="shared" si="5"/>
        <v>0</v>
      </c>
      <c r="M29" s="44"/>
    </row>
    <row r="30" spans="1:15">
      <c r="A30" s="111"/>
      <c r="B30" s="112"/>
      <c r="C30" s="93"/>
      <c r="D30" s="113"/>
      <c r="E30" s="113"/>
      <c r="F30" s="113"/>
      <c r="G30" s="113"/>
      <c r="H30" s="113"/>
      <c r="I30" s="113"/>
      <c r="J30" s="94">
        <f t="shared" si="4"/>
        <v>0</v>
      </c>
      <c r="K30" s="94">
        <f t="shared" si="6"/>
        <v>0</v>
      </c>
      <c r="L30" s="95">
        <f t="shared" si="5"/>
        <v>0</v>
      </c>
      <c r="M30" s="44"/>
    </row>
    <row r="31" spans="1:15">
      <c r="A31" s="111"/>
      <c r="B31" s="112"/>
      <c r="C31" s="93"/>
      <c r="D31" s="113"/>
      <c r="E31" s="113"/>
      <c r="F31" s="113"/>
      <c r="G31" s="113"/>
      <c r="H31" s="113"/>
      <c r="I31" s="113"/>
      <c r="J31" s="94">
        <f t="shared" si="4"/>
        <v>0</v>
      </c>
      <c r="K31" s="94">
        <f t="shared" si="6"/>
        <v>0</v>
      </c>
      <c r="L31" s="95">
        <f t="shared" si="5"/>
        <v>0</v>
      </c>
      <c r="M31" s="44"/>
    </row>
    <row r="32" spans="1:15">
      <c r="A32" s="111"/>
      <c r="B32" s="112"/>
      <c r="C32" s="93"/>
      <c r="D32" s="113"/>
      <c r="E32" s="113"/>
      <c r="F32" s="113"/>
      <c r="G32" s="113"/>
      <c r="H32" s="113"/>
      <c r="I32" s="113"/>
      <c r="J32" s="94">
        <f t="shared" si="4"/>
        <v>0</v>
      </c>
      <c r="K32" s="94">
        <f t="shared" si="6"/>
        <v>0</v>
      </c>
      <c r="L32" s="95">
        <f t="shared" si="5"/>
        <v>0</v>
      </c>
      <c r="M32" s="44"/>
    </row>
    <row r="33" spans="1:15">
      <c r="A33" s="111"/>
      <c r="B33" s="112"/>
      <c r="C33" s="93"/>
      <c r="D33" s="113"/>
      <c r="E33" s="113"/>
      <c r="F33" s="113"/>
      <c r="G33" s="113"/>
      <c r="H33" s="113"/>
      <c r="I33" s="113"/>
      <c r="J33" s="94">
        <f t="shared" si="4"/>
        <v>0</v>
      </c>
      <c r="K33" s="94">
        <f t="shared" si="6"/>
        <v>0</v>
      </c>
      <c r="L33" s="95">
        <f t="shared" si="5"/>
        <v>0</v>
      </c>
      <c r="M33" s="44"/>
    </row>
    <row r="34" spans="1:15" ht="16.5" customHeight="1">
      <c r="A34" s="111"/>
      <c r="B34" s="112"/>
      <c r="C34" s="93"/>
      <c r="D34" s="113"/>
      <c r="E34" s="113"/>
      <c r="F34" s="113"/>
      <c r="G34" s="113"/>
      <c r="H34" s="113"/>
      <c r="I34" s="113"/>
      <c r="J34" s="94">
        <f t="shared" si="4"/>
        <v>0</v>
      </c>
      <c r="K34" s="94">
        <f t="shared" si="6"/>
        <v>0</v>
      </c>
      <c r="L34" s="95">
        <f t="shared" si="5"/>
        <v>0</v>
      </c>
      <c r="M34" s="44"/>
    </row>
    <row r="35" spans="1:15">
      <c r="A35" s="111"/>
      <c r="B35" s="112"/>
      <c r="C35" s="93"/>
      <c r="D35" s="113"/>
      <c r="E35" s="113"/>
      <c r="F35" s="113"/>
      <c r="G35" s="113"/>
      <c r="H35" s="113"/>
      <c r="I35" s="113"/>
      <c r="J35" s="94">
        <f t="shared" si="4"/>
        <v>0</v>
      </c>
      <c r="K35" s="94">
        <f t="shared" si="6"/>
        <v>0</v>
      </c>
      <c r="L35" s="95">
        <f t="shared" si="5"/>
        <v>0</v>
      </c>
      <c r="M35" s="44"/>
    </row>
    <row r="36" spans="1:15">
      <c r="A36" s="111"/>
      <c r="B36" s="112"/>
      <c r="C36" s="93"/>
      <c r="D36" s="113"/>
      <c r="E36" s="113"/>
      <c r="F36" s="113"/>
      <c r="G36" s="113"/>
      <c r="H36" s="113"/>
      <c r="I36" s="113"/>
      <c r="J36" s="94">
        <f t="shared" si="4"/>
        <v>0</v>
      </c>
      <c r="K36" s="94">
        <f t="shared" si="6"/>
        <v>0</v>
      </c>
      <c r="L36" s="95">
        <f t="shared" si="5"/>
        <v>0</v>
      </c>
      <c r="M36" s="44"/>
    </row>
    <row r="37" spans="1:15">
      <c r="A37" s="111"/>
      <c r="B37" s="112"/>
      <c r="C37" s="93"/>
      <c r="D37" s="113"/>
      <c r="E37" s="113"/>
      <c r="F37" s="113"/>
      <c r="G37" s="113"/>
      <c r="H37" s="113"/>
      <c r="I37" s="113"/>
      <c r="J37" s="94">
        <f t="shared" si="4"/>
        <v>0</v>
      </c>
      <c r="K37" s="94">
        <f t="shared" si="6"/>
        <v>0</v>
      </c>
      <c r="L37" s="95">
        <f>+D37+F37+J37+E37+G37+H37+I37+K37</f>
        <v>0</v>
      </c>
      <c r="M37" s="44"/>
    </row>
    <row r="38" spans="1:15">
      <c r="A38" s="111"/>
      <c r="B38" s="112"/>
      <c r="C38" s="93"/>
      <c r="D38" s="113"/>
      <c r="E38" s="113"/>
      <c r="F38" s="113"/>
      <c r="G38" s="113"/>
      <c r="H38" s="113"/>
      <c r="I38" s="113"/>
      <c r="J38" s="94">
        <f t="shared" si="4"/>
        <v>0</v>
      </c>
      <c r="K38" s="94">
        <f t="shared" si="6"/>
        <v>0</v>
      </c>
      <c r="L38" s="95">
        <f>+D38+F38+J38+E38+G38+H38+I38+K38</f>
        <v>0</v>
      </c>
      <c r="M38" s="44"/>
    </row>
    <row r="39" spans="1:15">
      <c r="A39" s="111"/>
      <c r="B39" s="112"/>
      <c r="C39" s="93"/>
      <c r="D39" s="113"/>
      <c r="E39" s="113"/>
      <c r="F39" s="113"/>
      <c r="G39" s="113"/>
      <c r="H39" s="113"/>
      <c r="I39" s="113"/>
      <c r="J39" s="94">
        <f t="shared" si="4"/>
        <v>0</v>
      </c>
      <c r="K39" s="94">
        <f t="shared" si="6"/>
        <v>0</v>
      </c>
      <c r="L39" s="95">
        <f>+D39+F39+J39+E39+G39+H39+I39+K39</f>
        <v>0</v>
      </c>
      <c r="M39" s="44"/>
    </row>
    <row r="40" spans="1:15">
      <c r="A40" s="111"/>
      <c r="B40" s="112"/>
      <c r="C40" s="93"/>
      <c r="D40" s="113"/>
      <c r="E40" s="113"/>
      <c r="F40" s="113"/>
      <c r="G40" s="113"/>
      <c r="H40" s="113"/>
      <c r="I40" s="113"/>
      <c r="J40" s="94">
        <f t="shared" si="4"/>
        <v>0</v>
      </c>
      <c r="K40" s="94">
        <f t="shared" si="6"/>
        <v>0</v>
      </c>
      <c r="L40" s="95">
        <f>+D40+F40+J40+E40+G40+H40+I40+K40</f>
        <v>0</v>
      </c>
      <c r="M40" s="44"/>
    </row>
    <row r="41" spans="1:15">
      <c r="A41" s="47" t="s">
        <v>12</v>
      </c>
      <c r="B41" s="48"/>
      <c r="C41" s="49"/>
      <c r="D41" s="50"/>
      <c r="E41" s="50"/>
      <c r="F41" s="50"/>
      <c r="G41" s="50"/>
      <c r="H41" s="50"/>
      <c r="I41" s="50"/>
      <c r="J41" s="96">
        <f t="shared" si="4"/>
        <v>0</v>
      </c>
      <c r="K41" s="96">
        <f>(E41+G41)/100*9</f>
        <v>0</v>
      </c>
      <c r="L41" s="97">
        <f>+D41+F41+J41+E41+G41+H41+I41+K41</f>
        <v>0</v>
      </c>
      <c r="M41" s="98"/>
      <c r="N41" s="50"/>
      <c r="O41" s="50"/>
    </row>
    <row r="42" spans="1:15" s="104" customFormat="1">
      <c r="A42" s="61" t="s">
        <v>58</v>
      </c>
      <c r="B42" s="99"/>
      <c r="C42" s="114"/>
      <c r="D42" s="101">
        <f t="shared" ref="D42:K42" si="7">SUM(D26:D41)</f>
        <v>0</v>
      </c>
      <c r="E42" s="101">
        <f t="shared" si="7"/>
        <v>0</v>
      </c>
      <c r="F42" s="101">
        <f t="shared" si="7"/>
        <v>0</v>
      </c>
      <c r="G42" s="101">
        <f t="shared" si="7"/>
        <v>0</v>
      </c>
      <c r="H42" s="101">
        <f t="shared" si="7"/>
        <v>0</v>
      </c>
      <c r="I42" s="101">
        <f t="shared" si="7"/>
        <v>0</v>
      </c>
      <c r="J42" s="101">
        <f>SUM(J26:J41)</f>
        <v>0</v>
      </c>
      <c r="K42" s="101">
        <f t="shared" si="7"/>
        <v>0</v>
      </c>
      <c r="L42" s="101">
        <f>SUM(L26:L41)</f>
        <v>0</v>
      </c>
      <c r="M42" s="102"/>
      <c r="N42" s="103"/>
      <c r="O42" s="103"/>
    </row>
    <row r="43" spans="1:15" ht="16.5" customHeight="1">
      <c r="C43" s="46"/>
      <c r="J43" s="94"/>
      <c r="K43" s="94"/>
      <c r="L43" s="95"/>
      <c r="M43" s="44"/>
    </row>
    <row r="44" spans="1:15" ht="16.5" customHeight="1">
      <c r="C44" s="46"/>
      <c r="J44" s="94">
        <f t="shared" ref="J44:J60" si="8">(D44+F44)/100*21</f>
        <v>0</v>
      </c>
      <c r="K44" s="94">
        <f>(E44+G44)/100*9</f>
        <v>0</v>
      </c>
      <c r="L44" s="95">
        <f>+D44+F44+J44+E44+G44+H44+I44+K44</f>
        <v>0</v>
      </c>
      <c r="M44" s="44"/>
    </row>
    <row r="45" spans="1:15" ht="16.5" customHeight="1">
      <c r="C45" s="46"/>
      <c r="J45" s="94">
        <f t="shared" si="8"/>
        <v>0</v>
      </c>
      <c r="K45" s="94">
        <f t="shared" ref="K45:K59" si="9">(E45+G45)/100*9</f>
        <v>0</v>
      </c>
      <c r="L45" s="95">
        <f t="shared" ref="L45:L57" si="10">+D45+F45+J45+E45+G45+H45+I45+K45</f>
        <v>0</v>
      </c>
      <c r="M45" s="44"/>
    </row>
    <row r="46" spans="1:15" ht="16.5" customHeight="1">
      <c r="C46" s="46"/>
      <c r="J46" s="94">
        <f t="shared" si="8"/>
        <v>0</v>
      </c>
      <c r="K46" s="94">
        <f t="shared" si="9"/>
        <v>0</v>
      </c>
      <c r="L46" s="95">
        <f t="shared" si="10"/>
        <v>0</v>
      </c>
      <c r="M46" s="44"/>
    </row>
    <row r="47" spans="1:15" ht="16.5" customHeight="1">
      <c r="C47" s="46"/>
      <c r="J47" s="94">
        <f t="shared" si="8"/>
        <v>0</v>
      </c>
      <c r="K47" s="94">
        <f t="shared" si="9"/>
        <v>0</v>
      </c>
      <c r="L47" s="95">
        <f t="shared" si="10"/>
        <v>0</v>
      </c>
      <c r="M47" s="44"/>
    </row>
    <row r="48" spans="1:15" ht="16.5" customHeight="1">
      <c r="C48" s="46"/>
      <c r="J48" s="94">
        <f t="shared" si="8"/>
        <v>0</v>
      </c>
      <c r="K48" s="94">
        <f t="shared" si="9"/>
        <v>0</v>
      </c>
      <c r="L48" s="95">
        <f t="shared" si="10"/>
        <v>0</v>
      </c>
      <c r="M48" s="44"/>
    </row>
    <row r="49" spans="1:15" ht="16.5" customHeight="1">
      <c r="C49" s="46"/>
      <c r="J49" s="94">
        <f t="shared" si="8"/>
        <v>0</v>
      </c>
      <c r="K49" s="94">
        <f t="shared" si="9"/>
        <v>0</v>
      </c>
      <c r="L49" s="95">
        <f t="shared" si="10"/>
        <v>0</v>
      </c>
      <c r="M49" s="44"/>
    </row>
    <row r="50" spans="1:15" ht="16.5" customHeight="1">
      <c r="C50" s="46"/>
      <c r="J50" s="94">
        <f t="shared" si="8"/>
        <v>0</v>
      </c>
      <c r="K50" s="94">
        <f t="shared" si="9"/>
        <v>0</v>
      </c>
      <c r="L50" s="95">
        <f t="shared" si="10"/>
        <v>0</v>
      </c>
      <c r="M50" s="44"/>
    </row>
    <row r="51" spans="1:15" ht="16.5" customHeight="1">
      <c r="C51" s="46"/>
      <c r="J51" s="94">
        <f t="shared" si="8"/>
        <v>0</v>
      </c>
      <c r="K51" s="94">
        <f t="shared" si="9"/>
        <v>0</v>
      </c>
      <c r="L51" s="95">
        <f t="shared" si="10"/>
        <v>0</v>
      </c>
      <c r="M51" s="44"/>
    </row>
    <row r="52" spans="1:15" ht="16.5" customHeight="1">
      <c r="C52" s="46"/>
      <c r="J52" s="94">
        <f t="shared" si="8"/>
        <v>0</v>
      </c>
      <c r="K52" s="94">
        <f t="shared" si="9"/>
        <v>0</v>
      </c>
      <c r="L52" s="95">
        <f t="shared" si="10"/>
        <v>0</v>
      </c>
      <c r="M52" s="44"/>
    </row>
    <row r="53" spans="1:15" ht="16.5" customHeight="1">
      <c r="C53" s="46"/>
      <c r="J53" s="94">
        <f t="shared" si="8"/>
        <v>0</v>
      </c>
      <c r="K53" s="94">
        <f t="shared" si="9"/>
        <v>0</v>
      </c>
      <c r="L53" s="95">
        <f t="shared" si="10"/>
        <v>0</v>
      </c>
      <c r="M53" s="44"/>
    </row>
    <row r="54" spans="1:15" ht="16.5" customHeight="1">
      <c r="C54" s="46"/>
      <c r="J54" s="94">
        <f t="shared" si="8"/>
        <v>0</v>
      </c>
      <c r="K54" s="94">
        <f t="shared" si="9"/>
        <v>0</v>
      </c>
      <c r="L54" s="95">
        <f t="shared" si="10"/>
        <v>0</v>
      </c>
      <c r="M54" s="44"/>
    </row>
    <row r="55" spans="1:15" ht="16.5" customHeight="1">
      <c r="C55" s="46"/>
      <c r="J55" s="94">
        <f t="shared" si="8"/>
        <v>0</v>
      </c>
      <c r="K55" s="94">
        <f t="shared" si="9"/>
        <v>0</v>
      </c>
      <c r="L55" s="95">
        <f t="shared" si="10"/>
        <v>0</v>
      </c>
      <c r="M55" s="44"/>
    </row>
    <row r="56" spans="1:15" ht="16.5" customHeight="1">
      <c r="C56" s="46"/>
      <c r="J56" s="94">
        <f t="shared" si="8"/>
        <v>0</v>
      </c>
      <c r="K56" s="94">
        <f t="shared" si="9"/>
        <v>0</v>
      </c>
      <c r="L56" s="95">
        <f t="shared" si="10"/>
        <v>0</v>
      </c>
      <c r="M56" s="44"/>
    </row>
    <row r="57" spans="1:15" ht="16.5" customHeight="1">
      <c r="C57" s="46"/>
      <c r="J57" s="94">
        <f t="shared" si="8"/>
        <v>0</v>
      </c>
      <c r="K57" s="94">
        <f t="shared" si="9"/>
        <v>0</v>
      </c>
      <c r="L57" s="95">
        <f t="shared" si="10"/>
        <v>0</v>
      </c>
      <c r="M57" s="44"/>
    </row>
    <row r="58" spans="1:15">
      <c r="C58" s="46"/>
      <c r="J58" s="94">
        <f t="shared" si="8"/>
        <v>0</v>
      </c>
      <c r="K58" s="94">
        <f t="shared" si="9"/>
        <v>0</v>
      </c>
      <c r="L58" s="95">
        <f>+D58+F58+J58+E58+G58+H58+I58+K58</f>
        <v>0</v>
      </c>
      <c r="M58" s="44"/>
    </row>
    <row r="59" spans="1:15">
      <c r="C59" s="46"/>
      <c r="J59" s="94">
        <f t="shared" si="8"/>
        <v>0</v>
      </c>
      <c r="K59" s="94">
        <f t="shared" si="9"/>
        <v>0</v>
      </c>
      <c r="L59" s="95">
        <f>+D59+F59+J59+E59+G59+H59+I59+K59</f>
        <v>0</v>
      </c>
      <c r="M59" s="44"/>
    </row>
    <row r="60" spans="1:15">
      <c r="A60" s="47" t="s">
        <v>12</v>
      </c>
      <c r="B60" s="48"/>
      <c r="C60" s="49"/>
      <c r="D60" s="50"/>
      <c r="E60" s="50"/>
      <c r="F60" s="50"/>
      <c r="G60" s="50"/>
      <c r="H60" s="50"/>
      <c r="I60" s="50"/>
      <c r="J60" s="96">
        <f t="shared" si="8"/>
        <v>0</v>
      </c>
      <c r="K60" s="96">
        <f>(E60+G60)/100*9</f>
        <v>0</v>
      </c>
      <c r="L60" s="97">
        <f>+D60+F60+J60+E60+G60+H60+I60+K60</f>
        <v>0</v>
      </c>
      <c r="M60" s="98"/>
      <c r="N60" s="50"/>
      <c r="O60" s="50"/>
    </row>
    <row r="61" spans="1:15" s="104" customFormat="1" ht="16" customHeight="1">
      <c r="A61" s="61" t="s">
        <v>57</v>
      </c>
      <c r="B61" s="99"/>
      <c r="C61" s="114"/>
      <c r="D61" s="101">
        <f t="shared" ref="D61:L61" si="11">SUM(D43:D60)</f>
        <v>0</v>
      </c>
      <c r="E61" s="101">
        <f t="shared" si="11"/>
        <v>0</v>
      </c>
      <c r="F61" s="101">
        <f t="shared" si="11"/>
        <v>0</v>
      </c>
      <c r="G61" s="101">
        <f t="shared" si="11"/>
        <v>0</v>
      </c>
      <c r="H61" s="101">
        <f t="shared" si="11"/>
        <v>0</v>
      </c>
      <c r="I61" s="101">
        <f t="shared" si="11"/>
        <v>0</v>
      </c>
      <c r="J61" s="101">
        <f t="shared" si="11"/>
        <v>0</v>
      </c>
      <c r="K61" s="101">
        <f t="shared" si="11"/>
        <v>0</v>
      </c>
      <c r="L61" s="101">
        <f t="shared" si="11"/>
        <v>0</v>
      </c>
      <c r="M61" s="102"/>
      <c r="N61" s="103"/>
      <c r="O61" s="103"/>
    </row>
    <row r="63" spans="1:15">
      <c r="C63" s="46"/>
      <c r="J63" s="94">
        <f t="shared" ref="J63:J77" si="12">(D63+F63)/100*21</f>
        <v>0</v>
      </c>
      <c r="K63" s="94">
        <f>(E63+G63)/100*9</f>
        <v>0</v>
      </c>
      <c r="L63" s="95">
        <f>+D63+F63+J63+E63+G63+H63+I63+K63</f>
        <v>0</v>
      </c>
      <c r="M63" s="44"/>
    </row>
    <row r="64" spans="1:15">
      <c r="C64" s="46"/>
      <c r="J64" s="94">
        <f t="shared" si="12"/>
        <v>0</v>
      </c>
      <c r="K64" s="94">
        <f t="shared" ref="K64:K76" si="13">(E64+G64)/100*9</f>
        <v>0</v>
      </c>
      <c r="L64" s="95">
        <f t="shared" ref="L64:L74" si="14">+D64+F64+J64+E64+G64+H64+I64+K64</f>
        <v>0</v>
      </c>
      <c r="M64" s="44"/>
    </row>
    <row r="65" spans="1:15">
      <c r="C65" s="46"/>
      <c r="J65" s="94">
        <f t="shared" si="12"/>
        <v>0</v>
      </c>
      <c r="K65" s="94">
        <f t="shared" si="13"/>
        <v>0</v>
      </c>
      <c r="L65" s="95">
        <f t="shared" si="14"/>
        <v>0</v>
      </c>
      <c r="M65" s="44"/>
    </row>
    <row r="66" spans="1:15">
      <c r="C66" s="46"/>
      <c r="J66" s="94">
        <f t="shared" si="12"/>
        <v>0</v>
      </c>
      <c r="K66" s="94">
        <f t="shared" si="13"/>
        <v>0</v>
      </c>
      <c r="L66" s="95">
        <f t="shared" si="14"/>
        <v>0</v>
      </c>
      <c r="M66" s="44"/>
    </row>
    <row r="67" spans="1:15">
      <c r="C67" s="46"/>
      <c r="J67" s="94">
        <f t="shared" si="12"/>
        <v>0</v>
      </c>
      <c r="K67" s="94">
        <f t="shared" si="13"/>
        <v>0</v>
      </c>
      <c r="L67" s="95">
        <f t="shared" si="14"/>
        <v>0</v>
      </c>
      <c r="M67" s="44"/>
    </row>
    <row r="68" spans="1:15">
      <c r="C68" s="46"/>
      <c r="J68" s="94">
        <f t="shared" si="12"/>
        <v>0</v>
      </c>
      <c r="K68" s="94">
        <f t="shared" si="13"/>
        <v>0</v>
      </c>
      <c r="L68" s="95">
        <f t="shared" si="14"/>
        <v>0</v>
      </c>
      <c r="M68" s="44"/>
    </row>
    <row r="69" spans="1:15">
      <c r="C69" s="46"/>
      <c r="J69" s="94">
        <f t="shared" si="12"/>
        <v>0</v>
      </c>
      <c r="K69" s="94">
        <f t="shared" si="13"/>
        <v>0</v>
      </c>
      <c r="L69" s="95">
        <f t="shared" si="14"/>
        <v>0</v>
      </c>
      <c r="M69" s="44"/>
    </row>
    <row r="70" spans="1:15">
      <c r="C70" s="46"/>
      <c r="J70" s="94">
        <f t="shared" si="12"/>
        <v>0</v>
      </c>
      <c r="K70" s="94">
        <f t="shared" si="13"/>
        <v>0</v>
      </c>
      <c r="L70" s="95">
        <f t="shared" si="14"/>
        <v>0</v>
      </c>
      <c r="M70" s="44"/>
    </row>
    <row r="71" spans="1:15">
      <c r="C71" s="46"/>
      <c r="J71" s="94">
        <f t="shared" si="12"/>
        <v>0</v>
      </c>
      <c r="K71" s="94">
        <f t="shared" si="13"/>
        <v>0</v>
      </c>
      <c r="L71" s="95">
        <f t="shared" si="14"/>
        <v>0</v>
      </c>
      <c r="M71" s="44"/>
    </row>
    <row r="72" spans="1:15">
      <c r="C72" s="46"/>
      <c r="J72" s="94">
        <f t="shared" si="12"/>
        <v>0</v>
      </c>
      <c r="K72" s="94">
        <f t="shared" si="13"/>
        <v>0</v>
      </c>
      <c r="L72" s="95">
        <f t="shared" si="14"/>
        <v>0</v>
      </c>
      <c r="M72" s="44"/>
    </row>
    <row r="73" spans="1:15">
      <c r="C73" s="46"/>
      <c r="J73" s="94">
        <f t="shared" si="12"/>
        <v>0</v>
      </c>
      <c r="K73" s="94">
        <f t="shared" si="13"/>
        <v>0</v>
      </c>
      <c r="L73" s="95">
        <f t="shared" si="14"/>
        <v>0</v>
      </c>
      <c r="M73" s="44"/>
    </row>
    <row r="74" spans="1:15">
      <c r="C74" s="46"/>
      <c r="J74" s="94">
        <f t="shared" si="12"/>
        <v>0</v>
      </c>
      <c r="K74" s="94">
        <f t="shared" si="13"/>
        <v>0</v>
      </c>
      <c r="L74" s="95">
        <f t="shared" si="14"/>
        <v>0</v>
      </c>
      <c r="M74" s="44"/>
    </row>
    <row r="75" spans="1:15">
      <c r="C75" s="46"/>
      <c r="J75" s="94">
        <f t="shared" si="12"/>
        <v>0</v>
      </c>
      <c r="K75" s="94">
        <f t="shared" si="13"/>
        <v>0</v>
      </c>
      <c r="L75" s="95">
        <f>+D75+F75+J75+E75+G75+H75+I75+K75</f>
        <v>0</v>
      </c>
      <c r="M75" s="44"/>
    </row>
    <row r="76" spans="1:15">
      <c r="C76" s="46"/>
      <c r="J76" s="94">
        <f t="shared" si="12"/>
        <v>0</v>
      </c>
      <c r="K76" s="94">
        <f t="shared" si="13"/>
        <v>0</v>
      </c>
      <c r="L76" s="95">
        <f>+D76+F76+J76+E76+G76+H76+I76+K76</f>
        <v>0</v>
      </c>
      <c r="M76" s="44"/>
    </row>
    <row r="77" spans="1:15">
      <c r="A77" s="47" t="s">
        <v>54</v>
      </c>
      <c r="B77" s="48"/>
      <c r="C77" s="49"/>
      <c r="D77" s="50"/>
      <c r="E77" s="50"/>
      <c r="F77" s="50"/>
      <c r="G77" s="50"/>
      <c r="H77" s="50"/>
      <c r="I77" s="50"/>
      <c r="J77" s="96">
        <f t="shared" si="12"/>
        <v>0</v>
      </c>
      <c r="K77" s="96">
        <f>(E77+G77)/100*9</f>
        <v>0</v>
      </c>
      <c r="L77" s="97">
        <f>+D77+F77+J77+E77+G77+H77+I77+K77</f>
        <v>0</v>
      </c>
      <c r="M77" s="98"/>
      <c r="N77" s="50"/>
      <c r="O77" s="50"/>
    </row>
    <row r="78" spans="1:15" s="120" customFormat="1" ht="16" customHeight="1">
      <c r="A78" s="61" t="s">
        <v>53</v>
      </c>
      <c r="B78" s="115"/>
      <c r="C78" s="116"/>
      <c r="D78" s="117">
        <f t="shared" ref="D78:L78" si="15">SUM(D62:D77)</f>
        <v>0</v>
      </c>
      <c r="E78" s="117">
        <f t="shared" si="15"/>
        <v>0</v>
      </c>
      <c r="F78" s="117">
        <f t="shared" si="15"/>
        <v>0</v>
      </c>
      <c r="G78" s="117">
        <f t="shared" si="15"/>
        <v>0</v>
      </c>
      <c r="H78" s="117">
        <f t="shared" si="15"/>
        <v>0</v>
      </c>
      <c r="I78" s="117">
        <f t="shared" si="15"/>
        <v>0</v>
      </c>
      <c r="J78" s="117">
        <f t="shared" si="15"/>
        <v>0</v>
      </c>
      <c r="K78" s="117">
        <f t="shared" si="15"/>
        <v>0</v>
      </c>
      <c r="L78" s="117">
        <f t="shared" si="15"/>
        <v>0</v>
      </c>
      <c r="M78" s="118"/>
      <c r="N78" s="119"/>
      <c r="O78" s="119"/>
    </row>
    <row r="79" spans="1:15">
      <c r="C79" s="46"/>
      <c r="J79" s="94"/>
      <c r="K79" s="94"/>
      <c r="L79" s="95"/>
      <c r="M79" s="44"/>
    </row>
    <row r="80" spans="1:15">
      <c r="C80" s="46"/>
      <c r="J80" s="94"/>
      <c r="K80" s="94"/>
      <c r="L80" s="95"/>
      <c r="M80" s="44"/>
    </row>
    <row r="81" spans="1:15" s="127" customFormat="1" ht="19.5" customHeight="1">
      <c r="A81" s="62" t="s">
        <v>51</v>
      </c>
      <c r="B81" s="121"/>
      <c r="C81" s="122"/>
      <c r="D81" s="123"/>
      <c r="E81" s="123"/>
      <c r="F81" s="123"/>
      <c r="G81" s="123"/>
      <c r="H81" s="123"/>
      <c r="I81" s="123"/>
      <c r="J81" s="124"/>
      <c r="K81" s="124"/>
      <c r="L81" s="125"/>
      <c r="M81" s="126"/>
      <c r="N81" s="123"/>
      <c r="O81" s="123"/>
    </row>
    <row r="82" spans="1:15">
      <c r="A82" s="34" t="s">
        <v>34</v>
      </c>
      <c r="C82" s="46"/>
      <c r="D82" s="43">
        <f t="shared" ref="D82:L82" si="16">D25</f>
        <v>0</v>
      </c>
      <c r="E82" s="43">
        <f t="shared" si="16"/>
        <v>0</v>
      </c>
      <c r="F82" s="43">
        <f t="shared" si="16"/>
        <v>0</v>
      </c>
      <c r="G82" s="43">
        <f t="shared" si="16"/>
        <v>0</v>
      </c>
      <c r="H82" s="43">
        <f t="shared" si="16"/>
        <v>0</v>
      </c>
      <c r="I82" s="43">
        <f t="shared" si="16"/>
        <v>0</v>
      </c>
      <c r="J82" s="43">
        <f t="shared" si="16"/>
        <v>0</v>
      </c>
      <c r="K82" s="43">
        <f t="shared" si="16"/>
        <v>0</v>
      </c>
      <c r="L82" s="43">
        <f t="shared" si="16"/>
        <v>0</v>
      </c>
      <c r="M82" s="44"/>
    </row>
    <row r="83" spans="1:15">
      <c r="A83" s="34" t="s">
        <v>35</v>
      </c>
      <c r="B83" s="40"/>
      <c r="C83" s="41"/>
      <c r="D83" s="42">
        <f t="shared" ref="D83:L83" si="17">D42</f>
        <v>0</v>
      </c>
      <c r="E83" s="42">
        <f t="shared" si="17"/>
        <v>0</v>
      </c>
      <c r="F83" s="42">
        <f t="shared" si="17"/>
        <v>0</v>
      </c>
      <c r="G83" s="42">
        <f t="shared" si="17"/>
        <v>0</v>
      </c>
      <c r="H83" s="42">
        <f t="shared" si="17"/>
        <v>0</v>
      </c>
      <c r="I83" s="42">
        <f t="shared" si="17"/>
        <v>0</v>
      </c>
      <c r="J83" s="42">
        <f t="shared" si="17"/>
        <v>0</v>
      </c>
      <c r="K83" s="43">
        <f t="shared" si="17"/>
        <v>0</v>
      </c>
      <c r="L83" s="42">
        <f t="shared" si="17"/>
        <v>0</v>
      </c>
      <c r="M83" s="44"/>
    </row>
    <row r="84" spans="1:15">
      <c r="A84" s="34" t="s">
        <v>36</v>
      </c>
      <c r="C84" s="46"/>
      <c r="D84" s="43">
        <f t="shared" ref="D84:L84" si="18">D61</f>
        <v>0</v>
      </c>
      <c r="E84" s="43">
        <f t="shared" si="18"/>
        <v>0</v>
      </c>
      <c r="F84" s="43">
        <f t="shared" si="18"/>
        <v>0</v>
      </c>
      <c r="G84" s="43">
        <f t="shared" si="18"/>
        <v>0</v>
      </c>
      <c r="H84" s="43">
        <f t="shared" si="18"/>
        <v>0</v>
      </c>
      <c r="I84" s="43">
        <f t="shared" si="18"/>
        <v>0</v>
      </c>
      <c r="J84" s="43">
        <f t="shared" si="18"/>
        <v>0</v>
      </c>
      <c r="K84" s="43">
        <f t="shared" si="18"/>
        <v>0</v>
      </c>
      <c r="L84" s="43">
        <f t="shared" si="18"/>
        <v>0</v>
      </c>
      <c r="M84" s="44"/>
    </row>
    <row r="85" spans="1:15">
      <c r="A85" s="47" t="s">
        <v>1</v>
      </c>
      <c r="B85" s="48"/>
      <c r="C85" s="49"/>
      <c r="D85" s="50">
        <f t="shared" ref="D85:L85" si="19">D78</f>
        <v>0</v>
      </c>
      <c r="E85" s="50">
        <f t="shared" si="19"/>
        <v>0</v>
      </c>
      <c r="F85" s="50">
        <f t="shared" si="19"/>
        <v>0</v>
      </c>
      <c r="G85" s="50">
        <f t="shared" si="19"/>
        <v>0</v>
      </c>
      <c r="H85" s="50">
        <f t="shared" si="19"/>
        <v>0</v>
      </c>
      <c r="I85" s="50">
        <f>I78</f>
        <v>0</v>
      </c>
      <c r="J85" s="50">
        <f t="shared" si="19"/>
        <v>0</v>
      </c>
      <c r="K85" s="50">
        <f>K78</f>
        <v>0</v>
      </c>
      <c r="L85" s="50">
        <f t="shared" si="19"/>
        <v>0</v>
      </c>
      <c r="M85" s="44"/>
    </row>
    <row r="86" spans="1:15" s="104" customFormat="1">
      <c r="A86" s="62" t="s">
        <v>52</v>
      </c>
      <c r="B86" s="99"/>
      <c r="C86" s="114"/>
      <c r="D86" s="128">
        <f t="shared" ref="D86:L86" si="20">SUM(D82:D85)</f>
        <v>0</v>
      </c>
      <c r="E86" s="101">
        <f t="shared" si="20"/>
        <v>0</v>
      </c>
      <c r="F86" s="101">
        <f t="shared" si="20"/>
        <v>0</v>
      </c>
      <c r="G86" s="101">
        <f t="shared" si="20"/>
        <v>0</v>
      </c>
      <c r="H86" s="101">
        <f t="shared" si="20"/>
        <v>0</v>
      </c>
      <c r="I86" s="101">
        <f t="shared" si="20"/>
        <v>0</v>
      </c>
      <c r="J86" s="101">
        <f t="shared" si="20"/>
        <v>0</v>
      </c>
      <c r="K86" s="101">
        <f t="shared" si="20"/>
        <v>0</v>
      </c>
      <c r="L86" s="101">
        <f t="shared" si="20"/>
        <v>0</v>
      </c>
      <c r="M86" s="102"/>
      <c r="N86" s="103"/>
      <c r="O86" s="103"/>
    </row>
    <row r="87" spans="1:15" s="127" customFormat="1" ht="12" customHeight="1">
      <c r="A87" s="129"/>
      <c r="B87" s="92"/>
      <c r="C87" s="130"/>
      <c r="D87" s="131"/>
      <c r="E87" s="131"/>
      <c r="F87" s="131"/>
      <c r="G87" s="131"/>
      <c r="H87" s="131"/>
      <c r="I87" s="131"/>
      <c r="J87" s="131"/>
      <c r="K87" s="131"/>
      <c r="L87" s="131"/>
      <c r="M87" s="126"/>
      <c r="N87" s="123"/>
      <c r="O87" s="123"/>
    </row>
    <row r="88" spans="1:15" s="127" customFormat="1" ht="12" customHeight="1">
      <c r="A88" s="129"/>
      <c r="B88" s="92"/>
      <c r="C88" s="130"/>
      <c r="D88" s="131"/>
      <c r="E88" s="131"/>
      <c r="F88" s="131"/>
      <c r="G88" s="131"/>
      <c r="H88" s="131"/>
      <c r="I88" s="131"/>
      <c r="J88" s="131"/>
      <c r="K88" s="131"/>
      <c r="L88" s="131"/>
      <c r="M88" s="126"/>
      <c r="N88" s="123"/>
      <c r="O88" s="123"/>
    </row>
    <row r="89" spans="1:15">
      <c r="B89" s="132" t="s">
        <v>9</v>
      </c>
      <c r="C89" s="133"/>
      <c r="D89" s="134"/>
      <c r="E89" s="134"/>
      <c r="F89" s="134"/>
      <c r="G89" s="134"/>
      <c r="H89" s="134"/>
      <c r="I89" s="134"/>
      <c r="J89" s="135"/>
      <c r="K89" s="135"/>
      <c r="L89" s="136">
        <f>SUM(D86:K86)</f>
        <v>0</v>
      </c>
      <c r="M89" s="44"/>
    </row>
    <row r="90" spans="1:15">
      <c r="C90" s="46"/>
      <c r="J90" s="94" t="s">
        <v>8</v>
      </c>
      <c r="K90" s="94"/>
      <c r="L90" s="137">
        <f>ROUND(L86-L89,2)</f>
        <v>0</v>
      </c>
      <c r="M90" s="44"/>
    </row>
    <row r="91" spans="1:15">
      <c r="C91" s="46"/>
      <c r="J91" s="94"/>
      <c r="K91" s="94"/>
      <c r="L91" s="95"/>
      <c r="M91" s="44"/>
    </row>
    <row r="92" spans="1:15">
      <c r="B92" s="132"/>
      <c r="C92" s="46"/>
      <c r="J92" s="94"/>
      <c r="K92" s="94"/>
      <c r="L92" s="95"/>
    </row>
    <row r="93" spans="1:15">
      <c r="B93" s="121"/>
      <c r="C93" s="122"/>
      <c r="D93" s="123"/>
      <c r="E93" s="123"/>
      <c r="F93" s="123"/>
      <c r="G93" s="123"/>
      <c r="H93" s="123"/>
      <c r="I93" s="123"/>
      <c r="J93" s="94"/>
      <c r="K93" s="94"/>
      <c r="L93" s="95"/>
      <c r="M93" s="123"/>
      <c r="N93" s="123"/>
    </row>
    <row r="94" spans="1:15">
      <c r="C94" s="46"/>
      <c r="J94" s="94"/>
      <c r="K94" s="94"/>
      <c r="L94" s="95"/>
    </row>
    <row r="95" spans="1:15">
      <c r="C95" s="46"/>
      <c r="J95" s="94"/>
      <c r="K95" s="94"/>
      <c r="L95" s="95"/>
    </row>
    <row r="96" spans="1:15">
      <c r="C96" s="46"/>
      <c r="J96" s="94"/>
      <c r="K96" s="94"/>
      <c r="L96" s="95"/>
    </row>
    <row r="97" spans="3:12">
      <c r="C97" s="46"/>
      <c r="J97" s="94"/>
      <c r="K97" s="94"/>
      <c r="L97" s="95"/>
    </row>
    <row r="98" spans="3:12">
      <c r="C98" s="46"/>
      <c r="J98" s="94"/>
      <c r="K98" s="94"/>
      <c r="L98" s="95"/>
    </row>
    <row r="99" spans="3:12">
      <c r="C99" s="46"/>
      <c r="J99" s="94"/>
      <c r="K99" s="94"/>
      <c r="L99" s="95"/>
    </row>
    <row r="100" spans="3:12">
      <c r="C100" s="46"/>
      <c r="J100" s="94"/>
      <c r="K100" s="94"/>
      <c r="L100" s="95"/>
    </row>
    <row r="101" spans="3:12">
      <c r="C101" s="46"/>
      <c r="J101" s="94"/>
      <c r="K101" s="94"/>
      <c r="L101" s="95"/>
    </row>
    <row r="102" spans="3:12">
      <c r="C102" s="46"/>
      <c r="J102" s="94"/>
      <c r="K102" s="94"/>
      <c r="L102" s="95"/>
    </row>
    <row r="103" spans="3:12">
      <c r="C103" s="46"/>
      <c r="J103" s="94"/>
      <c r="K103" s="94"/>
      <c r="L103" s="95"/>
    </row>
    <row r="104" spans="3:12">
      <c r="C104" s="46"/>
      <c r="J104" s="94"/>
      <c r="K104" s="94"/>
      <c r="L104" s="95"/>
    </row>
    <row r="105" spans="3:12">
      <c r="C105" s="46"/>
      <c r="J105" s="94"/>
      <c r="K105" s="94"/>
      <c r="L105" s="95"/>
    </row>
    <row r="106" spans="3:12">
      <c r="C106" s="46"/>
      <c r="J106" s="94"/>
      <c r="K106" s="94"/>
      <c r="L106" s="95"/>
    </row>
    <row r="107" spans="3:12">
      <c r="C107" s="46"/>
      <c r="J107" s="94"/>
      <c r="K107" s="94"/>
      <c r="L107" s="95"/>
    </row>
    <row r="108" spans="3:12">
      <c r="C108" s="46"/>
      <c r="J108" s="94"/>
      <c r="K108" s="94"/>
      <c r="L108" s="95"/>
    </row>
    <row r="109" spans="3:12">
      <c r="C109" s="46"/>
      <c r="J109" s="94"/>
      <c r="K109" s="94"/>
      <c r="L109" s="95"/>
    </row>
    <row r="110" spans="3:12">
      <c r="C110" s="46"/>
      <c r="J110" s="94"/>
      <c r="K110" s="94"/>
      <c r="L110" s="95"/>
    </row>
    <row r="111" spans="3:12">
      <c r="C111" s="46"/>
      <c r="J111" s="94"/>
      <c r="K111" s="94"/>
      <c r="L111" s="95"/>
    </row>
    <row r="112" spans="3:12">
      <c r="C112" s="46"/>
      <c r="J112" s="94"/>
      <c r="K112" s="94"/>
      <c r="L112" s="95"/>
    </row>
    <row r="113" spans="3:12">
      <c r="C113" s="46"/>
      <c r="J113" s="94"/>
      <c r="K113" s="94"/>
      <c r="L113" s="95"/>
    </row>
    <row r="114" spans="3:12">
      <c r="C114" s="46"/>
      <c r="J114" s="94"/>
      <c r="K114" s="94"/>
      <c r="L114" s="95"/>
    </row>
    <row r="115" spans="3:12">
      <c r="C115" s="46"/>
      <c r="J115" s="94"/>
      <c r="K115" s="94"/>
      <c r="L115" s="95"/>
    </row>
    <row r="116" spans="3:12">
      <c r="C116" s="46"/>
      <c r="J116" s="94"/>
      <c r="K116" s="94"/>
      <c r="L116" s="95"/>
    </row>
    <row r="117" spans="3:12">
      <c r="C117" s="46"/>
      <c r="J117" s="94"/>
      <c r="K117" s="94"/>
      <c r="L117" s="95"/>
    </row>
    <row r="118" spans="3:12">
      <c r="C118" s="46"/>
      <c r="J118" s="94"/>
      <c r="K118" s="94"/>
      <c r="L118" s="95"/>
    </row>
    <row r="119" spans="3:12">
      <c r="C119" s="46"/>
      <c r="J119" s="94"/>
      <c r="K119" s="94"/>
      <c r="L119" s="95"/>
    </row>
    <row r="120" spans="3:12">
      <c r="C120" s="46"/>
      <c r="J120" s="94"/>
      <c r="K120" s="94"/>
      <c r="L120" s="95"/>
    </row>
    <row r="121" spans="3:12">
      <c r="C121" s="46"/>
      <c r="J121" s="94"/>
      <c r="K121" s="94"/>
      <c r="L121" s="95"/>
    </row>
    <row r="122" spans="3:12">
      <c r="C122" s="46"/>
      <c r="J122" s="94"/>
      <c r="K122" s="94"/>
      <c r="L122" s="95"/>
    </row>
    <row r="123" spans="3:12">
      <c r="C123" s="46"/>
      <c r="J123" s="94"/>
      <c r="K123" s="94"/>
      <c r="L123" s="95"/>
    </row>
    <row r="124" spans="3:12">
      <c r="C124" s="46"/>
      <c r="J124" s="94"/>
      <c r="K124" s="94"/>
      <c r="L124" s="95"/>
    </row>
    <row r="125" spans="3:12">
      <c r="C125" s="46"/>
      <c r="J125" s="94"/>
      <c r="K125" s="94"/>
      <c r="L125" s="95"/>
    </row>
    <row r="126" spans="3:12">
      <c r="C126" s="46"/>
      <c r="J126" s="94"/>
      <c r="K126" s="94"/>
      <c r="L126" s="95"/>
    </row>
  </sheetData>
  <sheetProtection algorithmName="SHA-512" hashValue="x6Q7muHgVibc6QP7T87nPet6v8OeH6vYPOHCsU3VwcntytiAQPP7rpePWxra6oNVP8aXTKx3TWjktrD8nVff4A==" saltValue="MvTKpUdVciaE9FQxKNFvXQ==" spinCount="100000" sheet="1" insertRows="0"/>
  <mergeCells count="1">
    <mergeCell ref="E3:F3"/>
  </mergeCells>
  <phoneticPr fontId="0" type="noConversion"/>
  <printOptions horizontalCentered="1"/>
  <pageMargins left="0.25" right="0.25" top="0.5" bottom="0.75" header="0.2" footer="0"/>
  <pageSetup paperSize="9" scale="73" fitToHeight="0" orientation="landscape" r:id="rId1"/>
  <headerFooter>
    <oddHeader xml:space="preserve">&amp;C&amp;"System Font,Regular"&amp;K000000
</oddHeader>
    <oddFooter>&amp;C&amp;G</oddFooter>
  </headerFooter>
  <rowBreaks count="1" manualBreakCount="1">
    <brk id="43" max="16383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H1002"/>
  <sheetViews>
    <sheetView zoomScale="90" zoomScaleNormal="90" zoomScalePageLayoutView="75" workbookViewId="0">
      <selection activeCell="I6" sqref="I6"/>
    </sheetView>
  </sheetViews>
  <sheetFormatPr baseColWidth="10" defaultColWidth="9.1640625" defaultRowHeight="16"/>
  <cols>
    <col min="1" max="1" width="6.83203125" style="89" customWidth="1"/>
    <col min="2" max="2" width="11.5" style="138" bestFit="1" customWidth="1"/>
    <col min="3" max="3" width="15.33203125" style="89" bestFit="1" customWidth="1"/>
    <col min="4" max="4" width="15.83203125" style="89" bestFit="1" customWidth="1"/>
    <col min="5" max="5" width="18.5" style="89" bestFit="1" customWidth="1"/>
    <col min="6" max="6" width="17.33203125" style="89" bestFit="1" customWidth="1"/>
    <col min="7" max="7" width="10.33203125" style="75" bestFit="1" customWidth="1"/>
    <col min="8" max="8" width="34.1640625" style="139" bestFit="1" customWidth="1"/>
    <col min="9" max="9" width="20.33203125" style="139" bestFit="1" customWidth="1"/>
    <col min="10" max="12" width="10.6640625" style="89" hidden="1" customWidth="1"/>
    <col min="13" max="16" width="9.1640625" style="89" hidden="1" customWidth="1"/>
    <col min="17" max="17" width="5.5" style="89" hidden="1" customWidth="1"/>
    <col min="18" max="16384" width="9.1640625" style="89"/>
  </cols>
  <sheetData>
    <row r="2" spans="1:86" ht="26">
      <c r="A2" s="210" t="s">
        <v>60</v>
      </c>
    </row>
    <row r="3" spans="1:86" s="139" customFormat="1" ht="18" customHeight="1">
      <c r="A3" s="140"/>
      <c r="B3" s="141"/>
      <c r="E3" s="142" t="s">
        <v>11</v>
      </c>
      <c r="F3" s="79">
        <f>SUBTOTAL(9,D:D)-SUBTOTAL(9,E:E)</f>
        <v>0</v>
      </c>
      <c r="G3" s="80"/>
      <c r="H3" s="143"/>
    </row>
    <row r="4" spans="1:86" s="139" customFormat="1" ht="18" customHeight="1">
      <c r="B4" s="141"/>
      <c r="F4" s="144"/>
      <c r="G4" s="80"/>
      <c r="H4" s="143"/>
    </row>
    <row r="5" spans="1:86" s="147" customFormat="1">
      <c r="A5" s="145"/>
      <c r="B5" s="141"/>
      <c r="C5" s="146"/>
      <c r="D5" s="84">
        <f>SUBTOTAL(9,D7:D1002)</f>
        <v>0</v>
      </c>
      <c r="E5" s="84">
        <f>SUBTOTAL(9,E7:E1002)</f>
        <v>0</v>
      </c>
      <c r="F5" s="85">
        <f>SUBTOTAL(9,F7:F1002)</f>
        <v>0</v>
      </c>
      <c r="G5" s="80"/>
      <c r="H5" s="145"/>
      <c r="I5" s="85">
        <f>SUBTOTAL(9,I7:I1002)</f>
        <v>0</v>
      </c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</row>
    <row r="6" spans="1:86" s="148" customFormat="1" ht="34" customHeight="1">
      <c r="A6" s="233" t="s">
        <v>156</v>
      </c>
      <c r="B6" s="234" t="s">
        <v>140</v>
      </c>
      <c r="C6" s="235" t="s">
        <v>97</v>
      </c>
      <c r="D6" s="236" t="s">
        <v>157</v>
      </c>
      <c r="E6" s="236" t="s">
        <v>158</v>
      </c>
      <c r="F6" s="237" t="s">
        <v>159</v>
      </c>
      <c r="G6" s="238" t="s">
        <v>96</v>
      </c>
      <c r="H6" s="238" t="s">
        <v>160</v>
      </c>
      <c r="I6" s="238" t="s">
        <v>161</v>
      </c>
    </row>
    <row r="7" spans="1:86" s="151" customFormat="1">
      <c r="A7" s="149"/>
      <c r="B7" s="138" t="str">
        <f>CONCATENATE("01-01-"&amp;Verkoopboek!C4)</f>
        <v>01-01-2020</v>
      </c>
      <c r="C7" s="89" t="s">
        <v>19</v>
      </c>
      <c r="D7" s="89"/>
      <c r="E7" s="89"/>
      <c r="F7" s="89"/>
      <c r="G7" s="75">
        <v>1</v>
      </c>
      <c r="H7" s="139" t="str">
        <f>IF(ISTEXT(VLOOKUP(G7,Rubrieken!A:B,2,FALSE)),VLOOKUP(G7,Rubrieken!A:B,2,FALSE),"")</f>
        <v>Beginsaldo</v>
      </c>
      <c r="I7" s="150">
        <f>D7-E7+F7</f>
        <v>0</v>
      </c>
      <c r="J7" s="151" t="str">
        <f>CONCATENATE(K7,L7,M7,N7,O7,P7)</f>
        <v/>
      </c>
      <c r="K7" s="151" t="str">
        <f>IF(AND(D7=0,E7=0),"",IF(H7="","Er is nog geen rubriek ingevuld. ",""))</f>
        <v/>
      </c>
      <c r="L7" s="151" t="str">
        <f>IF(AND(ISNUMBER(D7),ISNUMBER(E7),(D7*E7)^2&gt;0),"Bedrag in en uit zijn beiden ingevuld. ","")</f>
        <v/>
      </c>
      <c r="M7" s="151" t="str">
        <f>IF(AND(D7&gt;0,ISNUMBER(F7&gt;0)),"Geen btw bij bank inkomsten. ","")</f>
        <v/>
      </c>
      <c r="N7" s="151" t="str">
        <f>IF(ISNUMBER(E7),IF(F7/0.182&gt;E7,"Btw is groter dan 21%. ",""),"")</f>
        <v/>
      </c>
      <c r="O7" s="151" t="str">
        <f>IF(I7=0,"",IF(Q7="","Geen datum ingevuld. ",""))</f>
        <v/>
      </c>
      <c r="P7" s="151" t="str">
        <f>IF(I7&lt;&gt;0,IF(CONCATENATE(K7,L7,M7,N7,O7)="","Hele regel is goed!",""),"")</f>
        <v/>
      </c>
      <c r="Q7" s="151">
        <f t="shared" ref="Q7:Q71" si="0">IF(B7="","",CEILING(MONTH(B7)/3,1))</f>
        <v>1</v>
      </c>
    </row>
    <row r="8" spans="1:86">
      <c r="A8" s="75"/>
      <c r="H8" s="139" t="str">
        <f>IF(ISTEXT(VLOOKUP(G8,Rubrieken!A:B,2,FALSE)),VLOOKUP(G8,Rubrieken!A:B,2,FALSE),"")</f>
        <v/>
      </c>
      <c r="I8" s="150">
        <f>D8-E8+F8</f>
        <v>0</v>
      </c>
      <c r="J8" s="151" t="str">
        <f t="shared" ref="J8:J71" si="1">CONCATENATE(K8,L8,M8,N8,O8,P8)</f>
        <v/>
      </c>
      <c r="K8" s="151" t="str">
        <f t="shared" ref="K8:K71" si="2">IF(AND(D8=0,E8=0),"",IF(H8="","Er is nog geen rubriek ingevuld. ",""))</f>
        <v/>
      </c>
      <c r="L8" s="151" t="str">
        <f t="shared" ref="L8:L71" si="3">IF(AND(ISNUMBER(D8),ISNUMBER(E8),(D8*E8)^2&gt;0),"Bedrag in en uit zijn beiden ingevuld. ","")</f>
        <v/>
      </c>
      <c r="M8" s="151" t="str">
        <f t="shared" ref="M8:M71" si="4">IF(AND(D8&gt;0,ISNUMBER(F8&gt;0)),"Geen btw bij bank inkomsten. ","")</f>
        <v/>
      </c>
      <c r="N8" s="151" t="str">
        <f t="shared" ref="N8:N71" si="5">IF(ISNUMBER(E8),IF(F8/0.182&gt;E8,"Btw is groter dan 21%. ",""),"")</f>
        <v/>
      </c>
      <c r="O8" s="151" t="str">
        <f t="shared" ref="O8:O71" si="6">IF(I8=0,"",IF(Q8="","Geen datum ingevuld. ",""))</f>
        <v/>
      </c>
      <c r="P8" s="151" t="str">
        <f t="shared" ref="P8:P71" si="7">IF(I8&lt;&gt;0,IF(CONCATENATE(K8,L8,M8,N8,O8)="","Hele regel is goed!",""),"")</f>
        <v/>
      </c>
      <c r="Q8" s="151" t="str">
        <f t="shared" si="0"/>
        <v/>
      </c>
    </row>
    <row r="9" spans="1:86">
      <c r="H9" s="139" t="str">
        <f>IF(ISTEXT(VLOOKUP(G9,Rubrieken!A:B,2,FALSE)),VLOOKUP(G9,Rubrieken!A:B,2,FALSE),"")</f>
        <v/>
      </c>
      <c r="I9" s="150">
        <f t="shared" ref="I9:I71" si="8">D9-E9+F9</f>
        <v>0</v>
      </c>
      <c r="J9" s="151" t="str">
        <f t="shared" si="1"/>
        <v/>
      </c>
      <c r="K9" s="151" t="str">
        <f t="shared" si="2"/>
        <v/>
      </c>
      <c r="L9" s="151" t="str">
        <f t="shared" si="3"/>
        <v/>
      </c>
      <c r="M9" s="151" t="str">
        <f t="shared" si="4"/>
        <v/>
      </c>
      <c r="N9" s="151" t="str">
        <f t="shared" si="5"/>
        <v/>
      </c>
      <c r="O9" s="151" t="str">
        <f t="shared" si="6"/>
        <v/>
      </c>
      <c r="P9" s="151" t="str">
        <f t="shared" si="7"/>
        <v/>
      </c>
      <c r="Q9" s="151" t="str">
        <f t="shared" si="0"/>
        <v/>
      </c>
    </row>
    <row r="10" spans="1:86">
      <c r="A10" s="75"/>
      <c r="H10" s="139" t="str">
        <f>IF(ISTEXT(VLOOKUP(G10,Rubrieken!A:B,2,FALSE)),VLOOKUP(G10,Rubrieken!A:B,2,FALSE),"")</f>
        <v/>
      </c>
      <c r="I10" s="150">
        <f t="shared" si="8"/>
        <v>0</v>
      </c>
      <c r="J10" s="151" t="str">
        <f t="shared" si="1"/>
        <v/>
      </c>
      <c r="K10" s="151" t="str">
        <f t="shared" si="2"/>
        <v/>
      </c>
      <c r="L10" s="151" t="str">
        <f t="shared" si="3"/>
        <v/>
      </c>
      <c r="M10" s="151" t="str">
        <f t="shared" si="4"/>
        <v/>
      </c>
      <c r="N10" s="151" t="str">
        <f t="shared" si="5"/>
        <v/>
      </c>
      <c r="O10" s="151" t="str">
        <f t="shared" si="6"/>
        <v/>
      </c>
      <c r="P10" s="151" t="str">
        <f t="shared" si="7"/>
        <v/>
      </c>
      <c r="Q10" s="151" t="str">
        <f t="shared" si="0"/>
        <v/>
      </c>
    </row>
    <row r="11" spans="1:86">
      <c r="H11" s="139" t="str">
        <f>IF(ISTEXT(VLOOKUP(G11,Rubrieken!A:B,2,FALSE)),VLOOKUP(G11,Rubrieken!A:B,2,FALSE),"")</f>
        <v/>
      </c>
      <c r="I11" s="150">
        <f t="shared" si="8"/>
        <v>0</v>
      </c>
      <c r="J11" s="151" t="str">
        <f t="shared" si="1"/>
        <v/>
      </c>
      <c r="K11" s="151" t="str">
        <f t="shared" si="2"/>
        <v/>
      </c>
      <c r="L11" s="151" t="str">
        <f t="shared" si="3"/>
        <v/>
      </c>
      <c r="M11" s="151" t="str">
        <f t="shared" si="4"/>
        <v/>
      </c>
      <c r="N11" s="151" t="str">
        <f t="shared" si="5"/>
        <v/>
      </c>
      <c r="O11" s="151" t="str">
        <f t="shared" si="6"/>
        <v/>
      </c>
      <c r="P11" s="151" t="str">
        <f t="shared" si="7"/>
        <v/>
      </c>
      <c r="Q11" s="151" t="str">
        <f t="shared" si="0"/>
        <v/>
      </c>
    </row>
    <row r="12" spans="1:86">
      <c r="A12" s="75"/>
      <c r="H12" s="139" t="str">
        <f>IF(ISTEXT(VLOOKUP(G12,Rubrieken!A:B,2,FALSE)),VLOOKUP(G12,Rubrieken!A:B,2,FALSE),"")</f>
        <v/>
      </c>
      <c r="I12" s="150">
        <f t="shared" si="8"/>
        <v>0</v>
      </c>
      <c r="J12" s="151" t="str">
        <f t="shared" si="1"/>
        <v/>
      </c>
      <c r="K12" s="151" t="str">
        <f t="shared" si="2"/>
        <v/>
      </c>
      <c r="L12" s="151" t="str">
        <f t="shared" si="3"/>
        <v/>
      </c>
      <c r="M12" s="151" t="str">
        <f t="shared" si="4"/>
        <v/>
      </c>
      <c r="N12" s="151" t="str">
        <f t="shared" si="5"/>
        <v/>
      </c>
      <c r="O12" s="151" t="str">
        <f t="shared" si="6"/>
        <v/>
      </c>
      <c r="P12" s="151" t="str">
        <f t="shared" si="7"/>
        <v/>
      </c>
      <c r="Q12" s="151" t="str">
        <f t="shared" si="0"/>
        <v/>
      </c>
    </row>
    <row r="13" spans="1:86">
      <c r="H13" s="139" t="str">
        <f>IF(ISTEXT(VLOOKUP(G13,Rubrieken!A:B,2,FALSE)),VLOOKUP(G13,Rubrieken!A:B,2,FALSE),"")</f>
        <v/>
      </c>
      <c r="I13" s="150">
        <f t="shared" si="8"/>
        <v>0</v>
      </c>
      <c r="J13" s="151" t="str">
        <f t="shared" si="1"/>
        <v/>
      </c>
      <c r="K13" s="151" t="str">
        <f t="shared" si="2"/>
        <v/>
      </c>
      <c r="L13" s="151" t="str">
        <f t="shared" si="3"/>
        <v/>
      </c>
      <c r="M13" s="151" t="str">
        <f t="shared" si="4"/>
        <v/>
      </c>
      <c r="N13" s="151" t="str">
        <f t="shared" si="5"/>
        <v/>
      </c>
      <c r="O13" s="151" t="str">
        <f t="shared" si="6"/>
        <v/>
      </c>
      <c r="P13" s="151" t="str">
        <f t="shared" si="7"/>
        <v/>
      </c>
      <c r="Q13" s="151" t="str">
        <f t="shared" si="0"/>
        <v/>
      </c>
    </row>
    <row r="14" spans="1:86">
      <c r="A14" s="75"/>
      <c r="H14" s="139" t="str">
        <f>IF(ISTEXT(VLOOKUP(G14,Rubrieken!A:B,2,FALSE)),VLOOKUP(G14,Rubrieken!A:B,2,FALSE),"")</f>
        <v/>
      </c>
      <c r="I14" s="150">
        <f t="shared" si="8"/>
        <v>0</v>
      </c>
      <c r="J14" s="151" t="str">
        <f t="shared" si="1"/>
        <v/>
      </c>
      <c r="K14" s="151" t="str">
        <f t="shared" si="2"/>
        <v/>
      </c>
      <c r="L14" s="151" t="str">
        <f t="shared" si="3"/>
        <v/>
      </c>
      <c r="M14" s="151" t="str">
        <f t="shared" si="4"/>
        <v/>
      </c>
      <c r="N14" s="151" t="str">
        <f t="shared" si="5"/>
        <v/>
      </c>
      <c r="O14" s="151" t="str">
        <f t="shared" si="6"/>
        <v/>
      </c>
      <c r="P14" s="151" t="str">
        <f t="shared" si="7"/>
        <v/>
      </c>
      <c r="Q14" s="151" t="str">
        <f t="shared" si="0"/>
        <v/>
      </c>
    </row>
    <row r="15" spans="1:86">
      <c r="H15" s="139" t="str">
        <f>IF(ISTEXT(VLOOKUP(G15,Rubrieken!A:B,2,FALSE)),VLOOKUP(G15,Rubrieken!A:B,2,FALSE),"")</f>
        <v/>
      </c>
      <c r="I15" s="150">
        <f t="shared" si="8"/>
        <v>0</v>
      </c>
      <c r="J15" s="151" t="str">
        <f t="shared" si="1"/>
        <v/>
      </c>
      <c r="K15" s="151" t="str">
        <f t="shared" si="2"/>
        <v/>
      </c>
      <c r="L15" s="151" t="str">
        <f t="shared" si="3"/>
        <v/>
      </c>
      <c r="M15" s="151" t="str">
        <f t="shared" si="4"/>
        <v/>
      </c>
      <c r="N15" s="151" t="str">
        <f t="shared" si="5"/>
        <v/>
      </c>
      <c r="O15" s="151" t="str">
        <f t="shared" si="6"/>
        <v/>
      </c>
      <c r="P15" s="151" t="str">
        <f t="shared" si="7"/>
        <v/>
      </c>
      <c r="Q15" s="151" t="str">
        <f t="shared" si="0"/>
        <v/>
      </c>
    </row>
    <row r="16" spans="1:86">
      <c r="A16" s="75"/>
      <c r="H16" s="139" t="str">
        <f>IF(ISTEXT(VLOOKUP(G16,Rubrieken!A:B,2,FALSE)),VLOOKUP(G16,Rubrieken!A:B,2,FALSE),"")</f>
        <v/>
      </c>
      <c r="I16" s="150">
        <f t="shared" si="8"/>
        <v>0</v>
      </c>
      <c r="J16" s="151" t="str">
        <f t="shared" si="1"/>
        <v/>
      </c>
      <c r="K16" s="151" t="str">
        <f t="shared" si="2"/>
        <v/>
      </c>
      <c r="L16" s="151" t="str">
        <f t="shared" si="3"/>
        <v/>
      </c>
      <c r="M16" s="151" t="str">
        <f t="shared" si="4"/>
        <v/>
      </c>
      <c r="N16" s="151" t="str">
        <f t="shared" si="5"/>
        <v/>
      </c>
      <c r="O16" s="151" t="str">
        <f t="shared" si="6"/>
        <v/>
      </c>
      <c r="P16" s="151" t="str">
        <f t="shared" si="7"/>
        <v/>
      </c>
      <c r="Q16" s="151" t="str">
        <f t="shared" si="0"/>
        <v/>
      </c>
    </row>
    <row r="17" spans="1:17">
      <c r="H17" s="139" t="str">
        <f>IF(ISTEXT(VLOOKUP(G17,Rubrieken!A:B,2,FALSE)),VLOOKUP(G17,Rubrieken!A:B,2,FALSE),"")</f>
        <v/>
      </c>
      <c r="I17" s="150">
        <f t="shared" si="8"/>
        <v>0</v>
      </c>
      <c r="J17" s="151" t="str">
        <f t="shared" si="1"/>
        <v/>
      </c>
      <c r="K17" s="151" t="str">
        <f t="shared" si="2"/>
        <v/>
      </c>
      <c r="L17" s="151" t="str">
        <f t="shared" si="3"/>
        <v/>
      </c>
      <c r="M17" s="151" t="str">
        <f t="shared" si="4"/>
        <v/>
      </c>
      <c r="N17" s="151" t="str">
        <f t="shared" si="5"/>
        <v/>
      </c>
      <c r="O17" s="151" t="str">
        <f t="shared" si="6"/>
        <v/>
      </c>
      <c r="P17" s="151" t="str">
        <f t="shared" si="7"/>
        <v/>
      </c>
      <c r="Q17" s="151" t="str">
        <f t="shared" si="0"/>
        <v/>
      </c>
    </row>
    <row r="18" spans="1:17">
      <c r="A18" s="75"/>
      <c r="H18" s="139" t="str">
        <f>IF(ISTEXT(VLOOKUP(G18,Rubrieken!A:B,2,FALSE)),VLOOKUP(G18,Rubrieken!A:B,2,FALSE),"")</f>
        <v/>
      </c>
      <c r="I18" s="150">
        <f t="shared" si="8"/>
        <v>0</v>
      </c>
      <c r="J18" s="151" t="str">
        <f t="shared" si="1"/>
        <v/>
      </c>
      <c r="K18" s="151" t="str">
        <f t="shared" si="2"/>
        <v/>
      </c>
      <c r="L18" s="151" t="str">
        <f t="shared" si="3"/>
        <v/>
      </c>
      <c r="M18" s="151" t="str">
        <f t="shared" si="4"/>
        <v/>
      </c>
      <c r="N18" s="151" t="str">
        <f t="shared" si="5"/>
        <v/>
      </c>
      <c r="O18" s="151" t="str">
        <f t="shared" si="6"/>
        <v/>
      </c>
      <c r="P18" s="151" t="str">
        <f t="shared" si="7"/>
        <v/>
      </c>
      <c r="Q18" s="151" t="str">
        <f t="shared" si="0"/>
        <v/>
      </c>
    </row>
    <row r="19" spans="1:17">
      <c r="H19" s="139" t="str">
        <f>IF(ISTEXT(VLOOKUP(G19,Rubrieken!A:B,2,FALSE)),VLOOKUP(G19,Rubrieken!A:B,2,FALSE),"")</f>
        <v/>
      </c>
      <c r="I19" s="150">
        <f t="shared" si="8"/>
        <v>0</v>
      </c>
      <c r="J19" s="151" t="str">
        <f t="shared" si="1"/>
        <v/>
      </c>
      <c r="K19" s="151" t="str">
        <f t="shared" si="2"/>
        <v/>
      </c>
      <c r="L19" s="151" t="str">
        <f t="shared" si="3"/>
        <v/>
      </c>
      <c r="M19" s="151" t="str">
        <f t="shared" si="4"/>
        <v/>
      </c>
      <c r="N19" s="151" t="str">
        <f t="shared" si="5"/>
        <v/>
      </c>
      <c r="O19" s="151" t="str">
        <f t="shared" si="6"/>
        <v/>
      </c>
      <c r="P19" s="151" t="str">
        <f t="shared" si="7"/>
        <v/>
      </c>
      <c r="Q19" s="151" t="str">
        <f t="shared" si="0"/>
        <v/>
      </c>
    </row>
    <row r="20" spans="1:17">
      <c r="A20" s="75"/>
      <c r="H20" s="139" t="str">
        <f>IF(ISTEXT(VLOOKUP(G20,Rubrieken!A:B,2,FALSE)),VLOOKUP(G20,Rubrieken!A:B,2,FALSE),"")</f>
        <v/>
      </c>
      <c r="I20" s="150">
        <f t="shared" si="8"/>
        <v>0</v>
      </c>
      <c r="J20" s="151" t="str">
        <f t="shared" si="1"/>
        <v/>
      </c>
      <c r="K20" s="151" t="str">
        <f t="shared" si="2"/>
        <v/>
      </c>
      <c r="L20" s="151" t="str">
        <f t="shared" si="3"/>
        <v/>
      </c>
      <c r="M20" s="151" t="str">
        <f t="shared" si="4"/>
        <v/>
      </c>
      <c r="N20" s="151" t="str">
        <f t="shared" si="5"/>
        <v/>
      </c>
      <c r="O20" s="151" t="str">
        <f t="shared" si="6"/>
        <v/>
      </c>
      <c r="P20" s="151" t="str">
        <f t="shared" si="7"/>
        <v/>
      </c>
      <c r="Q20" s="151" t="str">
        <f t="shared" si="0"/>
        <v/>
      </c>
    </row>
    <row r="21" spans="1:17">
      <c r="H21" s="139" t="str">
        <f>IF(ISTEXT(VLOOKUP(G21,Rubrieken!A:B,2,FALSE)),VLOOKUP(G21,Rubrieken!A:B,2,FALSE),"")</f>
        <v/>
      </c>
      <c r="I21" s="150">
        <f t="shared" si="8"/>
        <v>0</v>
      </c>
      <c r="J21" s="151" t="str">
        <f t="shared" si="1"/>
        <v/>
      </c>
      <c r="K21" s="151" t="str">
        <f t="shared" si="2"/>
        <v/>
      </c>
      <c r="L21" s="151" t="str">
        <f t="shared" si="3"/>
        <v/>
      </c>
      <c r="M21" s="151" t="str">
        <f t="shared" si="4"/>
        <v/>
      </c>
      <c r="N21" s="151" t="str">
        <f t="shared" si="5"/>
        <v/>
      </c>
      <c r="O21" s="151" t="str">
        <f t="shared" si="6"/>
        <v/>
      </c>
      <c r="P21" s="151" t="str">
        <f t="shared" si="7"/>
        <v/>
      </c>
      <c r="Q21" s="151" t="str">
        <f t="shared" si="0"/>
        <v/>
      </c>
    </row>
    <row r="22" spans="1:17">
      <c r="A22" s="75"/>
      <c r="H22" s="139" t="str">
        <f>IF(ISTEXT(VLOOKUP(G22,Rubrieken!A:B,2,FALSE)),VLOOKUP(G22,Rubrieken!A:B,2,FALSE),"")</f>
        <v/>
      </c>
      <c r="I22" s="150">
        <f t="shared" si="8"/>
        <v>0</v>
      </c>
      <c r="J22" s="151" t="str">
        <f t="shared" si="1"/>
        <v/>
      </c>
      <c r="K22" s="151" t="str">
        <f t="shared" si="2"/>
        <v/>
      </c>
      <c r="L22" s="151" t="str">
        <f t="shared" si="3"/>
        <v/>
      </c>
      <c r="M22" s="151" t="str">
        <f t="shared" si="4"/>
        <v/>
      </c>
      <c r="N22" s="151" t="str">
        <f t="shared" si="5"/>
        <v/>
      </c>
      <c r="O22" s="151" t="str">
        <f t="shared" si="6"/>
        <v/>
      </c>
      <c r="P22" s="151" t="str">
        <f t="shared" si="7"/>
        <v/>
      </c>
      <c r="Q22" s="151" t="str">
        <f t="shared" si="0"/>
        <v/>
      </c>
    </row>
    <row r="23" spans="1:17">
      <c r="H23" s="139" t="str">
        <f>IF(ISTEXT(VLOOKUP(G23,Rubrieken!A:B,2,FALSE)),VLOOKUP(G23,Rubrieken!A:B,2,FALSE),"")</f>
        <v/>
      </c>
      <c r="I23" s="150">
        <f t="shared" si="8"/>
        <v>0</v>
      </c>
      <c r="J23" s="151" t="str">
        <f t="shared" si="1"/>
        <v/>
      </c>
      <c r="K23" s="151" t="str">
        <f t="shared" si="2"/>
        <v/>
      </c>
      <c r="L23" s="151" t="str">
        <f t="shared" si="3"/>
        <v/>
      </c>
      <c r="M23" s="151" t="str">
        <f t="shared" si="4"/>
        <v/>
      </c>
      <c r="N23" s="151" t="str">
        <f t="shared" si="5"/>
        <v/>
      </c>
      <c r="O23" s="151" t="str">
        <f t="shared" si="6"/>
        <v/>
      </c>
      <c r="P23" s="151" t="str">
        <f t="shared" si="7"/>
        <v/>
      </c>
      <c r="Q23" s="151" t="str">
        <f t="shared" si="0"/>
        <v/>
      </c>
    </row>
    <row r="24" spans="1:17">
      <c r="A24" s="75"/>
      <c r="H24" s="139" t="str">
        <f>IF(ISTEXT(VLOOKUP(G24,Rubrieken!A:B,2,FALSE)),VLOOKUP(G24,Rubrieken!A:B,2,FALSE),"")</f>
        <v/>
      </c>
      <c r="I24" s="150">
        <f t="shared" si="8"/>
        <v>0</v>
      </c>
      <c r="J24" s="151" t="str">
        <f t="shared" si="1"/>
        <v/>
      </c>
      <c r="K24" s="151" t="str">
        <f t="shared" si="2"/>
        <v/>
      </c>
      <c r="L24" s="151" t="str">
        <f t="shared" si="3"/>
        <v/>
      </c>
      <c r="M24" s="151" t="str">
        <f t="shared" si="4"/>
        <v/>
      </c>
      <c r="N24" s="151" t="str">
        <f t="shared" si="5"/>
        <v/>
      </c>
      <c r="O24" s="151" t="str">
        <f t="shared" si="6"/>
        <v/>
      </c>
      <c r="P24" s="151" t="str">
        <f t="shared" si="7"/>
        <v/>
      </c>
      <c r="Q24" s="151" t="str">
        <f t="shared" si="0"/>
        <v/>
      </c>
    </row>
    <row r="25" spans="1:17">
      <c r="H25" s="139" t="str">
        <f>IF(ISTEXT(VLOOKUP(G25,Rubrieken!A:B,2,FALSE)),VLOOKUP(G25,Rubrieken!A:B,2,FALSE),"")</f>
        <v/>
      </c>
      <c r="I25" s="150">
        <f t="shared" si="8"/>
        <v>0</v>
      </c>
      <c r="J25" s="151" t="str">
        <f t="shared" si="1"/>
        <v/>
      </c>
      <c r="K25" s="151" t="str">
        <f t="shared" si="2"/>
        <v/>
      </c>
      <c r="L25" s="151" t="str">
        <f t="shared" si="3"/>
        <v/>
      </c>
      <c r="M25" s="151" t="str">
        <f t="shared" si="4"/>
        <v/>
      </c>
      <c r="N25" s="151" t="str">
        <f t="shared" si="5"/>
        <v/>
      </c>
      <c r="O25" s="151" t="str">
        <f t="shared" si="6"/>
        <v/>
      </c>
      <c r="P25" s="151" t="str">
        <f t="shared" si="7"/>
        <v/>
      </c>
      <c r="Q25" s="151" t="str">
        <f t="shared" si="0"/>
        <v/>
      </c>
    </row>
    <row r="26" spans="1:17">
      <c r="A26" s="75"/>
      <c r="H26" s="139" t="str">
        <f>IF(ISTEXT(VLOOKUP(G26,Rubrieken!A:B,2,FALSE)),VLOOKUP(G26,Rubrieken!A:B,2,FALSE),"")</f>
        <v/>
      </c>
      <c r="I26" s="150">
        <f t="shared" si="8"/>
        <v>0</v>
      </c>
      <c r="J26" s="151" t="str">
        <f t="shared" si="1"/>
        <v/>
      </c>
      <c r="K26" s="151" t="str">
        <f t="shared" si="2"/>
        <v/>
      </c>
      <c r="L26" s="151" t="str">
        <f t="shared" si="3"/>
        <v/>
      </c>
      <c r="M26" s="151" t="str">
        <f t="shared" si="4"/>
        <v/>
      </c>
      <c r="N26" s="151" t="str">
        <f t="shared" si="5"/>
        <v/>
      </c>
      <c r="O26" s="151" t="str">
        <f t="shared" si="6"/>
        <v/>
      </c>
      <c r="P26" s="151" t="str">
        <f t="shared" si="7"/>
        <v/>
      </c>
      <c r="Q26" s="151" t="str">
        <f t="shared" si="0"/>
        <v/>
      </c>
    </row>
    <row r="27" spans="1:17">
      <c r="H27" s="139" t="str">
        <f>IF(ISTEXT(VLOOKUP(G27,Rubrieken!A:B,2,FALSE)),VLOOKUP(G27,Rubrieken!A:B,2,FALSE),"")</f>
        <v/>
      </c>
      <c r="I27" s="150">
        <f t="shared" si="8"/>
        <v>0</v>
      </c>
      <c r="J27" s="151" t="str">
        <f t="shared" si="1"/>
        <v/>
      </c>
      <c r="K27" s="151" t="str">
        <f t="shared" si="2"/>
        <v/>
      </c>
      <c r="L27" s="151" t="str">
        <f t="shared" si="3"/>
        <v/>
      </c>
      <c r="M27" s="151" t="str">
        <f t="shared" si="4"/>
        <v/>
      </c>
      <c r="N27" s="151" t="str">
        <f t="shared" si="5"/>
        <v/>
      </c>
      <c r="O27" s="151" t="str">
        <f t="shared" si="6"/>
        <v/>
      </c>
      <c r="P27" s="151" t="str">
        <f t="shared" si="7"/>
        <v/>
      </c>
      <c r="Q27" s="151" t="str">
        <f t="shared" si="0"/>
        <v/>
      </c>
    </row>
    <row r="28" spans="1:17">
      <c r="A28" s="75"/>
      <c r="H28" s="139" t="str">
        <f>IF(ISTEXT(VLOOKUP(G28,Rubrieken!A:B,2,FALSE)),VLOOKUP(G28,Rubrieken!A:B,2,FALSE),"")</f>
        <v/>
      </c>
      <c r="I28" s="150">
        <f t="shared" si="8"/>
        <v>0</v>
      </c>
      <c r="J28" s="151" t="str">
        <f t="shared" si="1"/>
        <v/>
      </c>
      <c r="K28" s="151" t="str">
        <f t="shared" si="2"/>
        <v/>
      </c>
      <c r="L28" s="151" t="str">
        <f t="shared" si="3"/>
        <v/>
      </c>
      <c r="M28" s="151" t="str">
        <f t="shared" si="4"/>
        <v/>
      </c>
      <c r="N28" s="151" t="str">
        <f t="shared" si="5"/>
        <v/>
      </c>
      <c r="O28" s="151" t="str">
        <f t="shared" si="6"/>
        <v/>
      </c>
      <c r="P28" s="151" t="str">
        <f t="shared" si="7"/>
        <v/>
      </c>
      <c r="Q28" s="151" t="str">
        <f t="shared" si="0"/>
        <v/>
      </c>
    </row>
    <row r="29" spans="1:17">
      <c r="H29" s="139" t="str">
        <f>IF(ISTEXT(VLOOKUP(G29,Rubrieken!A:B,2,FALSE)),VLOOKUP(G29,Rubrieken!A:B,2,FALSE),"")</f>
        <v/>
      </c>
      <c r="I29" s="150">
        <f t="shared" si="8"/>
        <v>0</v>
      </c>
      <c r="J29" s="151" t="str">
        <f t="shared" si="1"/>
        <v/>
      </c>
      <c r="K29" s="151" t="str">
        <f t="shared" si="2"/>
        <v/>
      </c>
      <c r="L29" s="151" t="str">
        <f t="shared" si="3"/>
        <v/>
      </c>
      <c r="M29" s="151" t="str">
        <f t="shared" si="4"/>
        <v/>
      </c>
      <c r="N29" s="151" t="str">
        <f t="shared" si="5"/>
        <v/>
      </c>
      <c r="O29" s="151" t="str">
        <f t="shared" si="6"/>
        <v/>
      </c>
      <c r="P29" s="151" t="str">
        <f t="shared" si="7"/>
        <v/>
      </c>
      <c r="Q29" s="151" t="str">
        <f t="shared" si="0"/>
        <v/>
      </c>
    </row>
    <row r="30" spans="1:17">
      <c r="A30" s="75"/>
      <c r="H30" s="139" t="str">
        <f>IF(ISTEXT(VLOOKUP(G30,Rubrieken!A:B,2,FALSE)),VLOOKUP(G30,Rubrieken!A:B,2,FALSE),"")</f>
        <v/>
      </c>
      <c r="I30" s="150">
        <f t="shared" si="8"/>
        <v>0</v>
      </c>
      <c r="J30" s="151" t="str">
        <f t="shared" si="1"/>
        <v/>
      </c>
      <c r="K30" s="151" t="str">
        <f t="shared" si="2"/>
        <v/>
      </c>
      <c r="L30" s="151" t="str">
        <f t="shared" si="3"/>
        <v/>
      </c>
      <c r="M30" s="151" t="str">
        <f t="shared" si="4"/>
        <v/>
      </c>
      <c r="N30" s="151" t="str">
        <f t="shared" si="5"/>
        <v/>
      </c>
      <c r="O30" s="151" t="str">
        <f t="shared" si="6"/>
        <v/>
      </c>
      <c r="P30" s="151" t="str">
        <f t="shared" si="7"/>
        <v/>
      </c>
      <c r="Q30" s="151" t="str">
        <f t="shared" si="0"/>
        <v/>
      </c>
    </row>
    <row r="31" spans="1:17">
      <c r="H31" s="139" t="str">
        <f>IF(ISTEXT(VLOOKUP(G31,Rubrieken!A:B,2,FALSE)),VLOOKUP(G31,Rubrieken!A:B,2,FALSE),"")</f>
        <v/>
      </c>
      <c r="I31" s="150">
        <f t="shared" si="8"/>
        <v>0</v>
      </c>
      <c r="J31" s="151" t="str">
        <f t="shared" si="1"/>
        <v/>
      </c>
      <c r="K31" s="151" t="str">
        <f t="shared" si="2"/>
        <v/>
      </c>
      <c r="L31" s="151" t="str">
        <f t="shared" si="3"/>
        <v/>
      </c>
      <c r="M31" s="151" t="str">
        <f t="shared" si="4"/>
        <v/>
      </c>
      <c r="N31" s="151" t="str">
        <f t="shared" si="5"/>
        <v/>
      </c>
      <c r="O31" s="151" t="str">
        <f t="shared" si="6"/>
        <v/>
      </c>
      <c r="P31" s="151" t="str">
        <f t="shared" si="7"/>
        <v/>
      </c>
      <c r="Q31" s="151" t="str">
        <f t="shared" si="0"/>
        <v/>
      </c>
    </row>
    <row r="32" spans="1:17">
      <c r="A32" s="75"/>
      <c r="H32" s="139" t="str">
        <f>IF(ISTEXT(VLOOKUP(G32,Rubrieken!A:B,2,FALSE)),VLOOKUP(G32,Rubrieken!A:B,2,FALSE),"")</f>
        <v/>
      </c>
      <c r="I32" s="150">
        <f t="shared" si="8"/>
        <v>0</v>
      </c>
      <c r="J32" s="151" t="str">
        <f t="shared" si="1"/>
        <v/>
      </c>
      <c r="K32" s="151" t="str">
        <f t="shared" si="2"/>
        <v/>
      </c>
      <c r="L32" s="151" t="str">
        <f t="shared" si="3"/>
        <v/>
      </c>
      <c r="M32" s="151" t="str">
        <f t="shared" si="4"/>
        <v/>
      </c>
      <c r="N32" s="151" t="str">
        <f t="shared" si="5"/>
        <v/>
      </c>
      <c r="O32" s="151" t="str">
        <f t="shared" si="6"/>
        <v/>
      </c>
      <c r="P32" s="151" t="str">
        <f t="shared" si="7"/>
        <v/>
      </c>
      <c r="Q32" s="151" t="str">
        <f t="shared" si="0"/>
        <v/>
      </c>
    </row>
    <row r="33" spans="1:17">
      <c r="H33" s="139" t="str">
        <f>IF(ISTEXT(VLOOKUP(G33,Rubrieken!A:B,2,FALSE)),VLOOKUP(G33,Rubrieken!A:B,2,FALSE),"")</f>
        <v/>
      </c>
      <c r="I33" s="150">
        <f t="shared" si="8"/>
        <v>0</v>
      </c>
      <c r="J33" s="151" t="str">
        <f t="shared" si="1"/>
        <v/>
      </c>
      <c r="K33" s="151" t="str">
        <f t="shared" si="2"/>
        <v/>
      </c>
      <c r="L33" s="151" t="str">
        <f t="shared" si="3"/>
        <v/>
      </c>
      <c r="M33" s="151" t="str">
        <f t="shared" si="4"/>
        <v/>
      </c>
      <c r="N33" s="151" t="str">
        <f t="shared" si="5"/>
        <v/>
      </c>
      <c r="O33" s="151" t="str">
        <f t="shared" si="6"/>
        <v/>
      </c>
      <c r="P33" s="151" t="str">
        <f t="shared" si="7"/>
        <v/>
      </c>
      <c r="Q33" s="151" t="str">
        <f t="shared" si="0"/>
        <v/>
      </c>
    </row>
    <row r="34" spans="1:17">
      <c r="A34" s="75"/>
      <c r="H34" s="139" t="str">
        <f>IF(ISTEXT(VLOOKUP(G34,Rubrieken!A:B,2,FALSE)),VLOOKUP(G34,Rubrieken!A:B,2,FALSE),"")</f>
        <v/>
      </c>
      <c r="I34" s="150">
        <f t="shared" si="8"/>
        <v>0</v>
      </c>
      <c r="J34" s="151" t="str">
        <f t="shared" si="1"/>
        <v/>
      </c>
      <c r="K34" s="151" t="str">
        <f t="shared" si="2"/>
        <v/>
      </c>
      <c r="L34" s="151" t="str">
        <f t="shared" si="3"/>
        <v/>
      </c>
      <c r="M34" s="151" t="str">
        <f t="shared" si="4"/>
        <v/>
      </c>
      <c r="N34" s="151" t="str">
        <f t="shared" si="5"/>
        <v/>
      </c>
      <c r="O34" s="151" t="str">
        <f t="shared" si="6"/>
        <v/>
      </c>
      <c r="P34" s="151" t="str">
        <f t="shared" si="7"/>
        <v/>
      </c>
      <c r="Q34" s="151" t="str">
        <f t="shared" si="0"/>
        <v/>
      </c>
    </row>
    <row r="35" spans="1:17">
      <c r="H35" s="139" t="str">
        <f>IF(ISTEXT(VLOOKUP(G35,Rubrieken!A:B,2,FALSE)),VLOOKUP(G35,Rubrieken!A:B,2,FALSE),"")</f>
        <v/>
      </c>
      <c r="I35" s="150">
        <f t="shared" si="8"/>
        <v>0</v>
      </c>
      <c r="J35" s="151" t="str">
        <f t="shared" si="1"/>
        <v/>
      </c>
      <c r="K35" s="151" t="str">
        <f t="shared" si="2"/>
        <v/>
      </c>
      <c r="L35" s="151" t="str">
        <f t="shared" si="3"/>
        <v/>
      </c>
      <c r="M35" s="151" t="str">
        <f t="shared" si="4"/>
        <v/>
      </c>
      <c r="N35" s="151" t="str">
        <f t="shared" si="5"/>
        <v/>
      </c>
      <c r="O35" s="151" t="str">
        <f t="shared" si="6"/>
        <v/>
      </c>
      <c r="P35" s="151" t="str">
        <f t="shared" si="7"/>
        <v/>
      </c>
      <c r="Q35" s="151" t="str">
        <f t="shared" si="0"/>
        <v/>
      </c>
    </row>
    <row r="36" spans="1:17">
      <c r="A36" s="75"/>
      <c r="H36" s="139" t="str">
        <f>IF(ISTEXT(VLOOKUP(G36,Rubrieken!A:B,2,FALSE)),VLOOKUP(G36,Rubrieken!A:B,2,FALSE),"")</f>
        <v/>
      </c>
      <c r="I36" s="150">
        <f t="shared" si="8"/>
        <v>0</v>
      </c>
      <c r="J36" s="151" t="str">
        <f t="shared" si="1"/>
        <v/>
      </c>
      <c r="K36" s="151" t="str">
        <f t="shared" si="2"/>
        <v/>
      </c>
      <c r="L36" s="151" t="str">
        <f t="shared" si="3"/>
        <v/>
      </c>
      <c r="M36" s="151" t="str">
        <f t="shared" si="4"/>
        <v/>
      </c>
      <c r="N36" s="151" t="str">
        <f t="shared" si="5"/>
        <v/>
      </c>
      <c r="O36" s="151" t="str">
        <f t="shared" si="6"/>
        <v/>
      </c>
      <c r="P36" s="151" t="str">
        <f t="shared" si="7"/>
        <v/>
      </c>
      <c r="Q36" s="151" t="str">
        <f t="shared" si="0"/>
        <v/>
      </c>
    </row>
    <row r="37" spans="1:17">
      <c r="H37" s="139" t="str">
        <f>IF(ISTEXT(VLOOKUP(G37,Rubrieken!A:B,2,FALSE)),VLOOKUP(G37,Rubrieken!A:B,2,FALSE),"")</f>
        <v/>
      </c>
      <c r="I37" s="150">
        <f t="shared" si="8"/>
        <v>0</v>
      </c>
      <c r="J37" s="151" t="str">
        <f t="shared" si="1"/>
        <v/>
      </c>
      <c r="K37" s="151" t="str">
        <f t="shared" si="2"/>
        <v/>
      </c>
      <c r="L37" s="151" t="str">
        <f t="shared" si="3"/>
        <v/>
      </c>
      <c r="M37" s="151" t="str">
        <f t="shared" si="4"/>
        <v/>
      </c>
      <c r="N37" s="151" t="str">
        <f t="shared" si="5"/>
        <v/>
      </c>
      <c r="O37" s="151" t="str">
        <f t="shared" si="6"/>
        <v/>
      </c>
      <c r="P37" s="151" t="str">
        <f t="shared" si="7"/>
        <v/>
      </c>
      <c r="Q37" s="151" t="str">
        <f t="shared" si="0"/>
        <v/>
      </c>
    </row>
    <row r="38" spans="1:17">
      <c r="A38" s="75"/>
      <c r="H38" s="139" t="str">
        <f>IF(ISTEXT(VLOOKUP(G38,Rubrieken!A:B,2,FALSE)),VLOOKUP(G38,Rubrieken!A:B,2,FALSE),"")</f>
        <v/>
      </c>
      <c r="I38" s="150">
        <f t="shared" si="8"/>
        <v>0</v>
      </c>
      <c r="J38" s="151" t="str">
        <f t="shared" si="1"/>
        <v/>
      </c>
      <c r="K38" s="151" t="str">
        <f t="shared" si="2"/>
        <v/>
      </c>
      <c r="L38" s="151" t="str">
        <f t="shared" si="3"/>
        <v/>
      </c>
      <c r="M38" s="151" t="str">
        <f t="shared" si="4"/>
        <v/>
      </c>
      <c r="N38" s="151" t="str">
        <f t="shared" si="5"/>
        <v/>
      </c>
      <c r="O38" s="151" t="str">
        <f t="shared" si="6"/>
        <v/>
      </c>
      <c r="P38" s="151" t="str">
        <f t="shared" si="7"/>
        <v/>
      </c>
      <c r="Q38" s="151" t="str">
        <f t="shared" si="0"/>
        <v/>
      </c>
    </row>
    <row r="39" spans="1:17">
      <c r="H39" s="139" t="str">
        <f>IF(ISTEXT(VLOOKUP(G39,Rubrieken!A:B,2,FALSE)),VLOOKUP(G39,Rubrieken!A:B,2,FALSE),"")</f>
        <v/>
      </c>
      <c r="I39" s="150">
        <f t="shared" si="8"/>
        <v>0</v>
      </c>
      <c r="J39" s="151" t="str">
        <f t="shared" si="1"/>
        <v/>
      </c>
      <c r="K39" s="151" t="str">
        <f t="shared" si="2"/>
        <v/>
      </c>
      <c r="L39" s="151" t="str">
        <f t="shared" si="3"/>
        <v/>
      </c>
      <c r="M39" s="151" t="str">
        <f t="shared" si="4"/>
        <v/>
      </c>
      <c r="N39" s="151" t="str">
        <f t="shared" si="5"/>
        <v/>
      </c>
      <c r="O39" s="151" t="str">
        <f t="shared" si="6"/>
        <v/>
      </c>
      <c r="P39" s="151" t="str">
        <f t="shared" si="7"/>
        <v/>
      </c>
      <c r="Q39" s="151" t="str">
        <f t="shared" si="0"/>
        <v/>
      </c>
    </row>
    <row r="40" spans="1:17">
      <c r="A40" s="75"/>
      <c r="H40" s="139" t="str">
        <f>IF(ISTEXT(VLOOKUP(G40,Rubrieken!A:B,2,FALSE)),VLOOKUP(G40,Rubrieken!A:B,2,FALSE),"")</f>
        <v/>
      </c>
      <c r="I40" s="150">
        <f t="shared" si="8"/>
        <v>0</v>
      </c>
      <c r="J40" s="151" t="str">
        <f t="shared" si="1"/>
        <v/>
      </c>
      <c r="K40" s="151" t="str">
        <f t="shared" si="2"/>
        <v/>
      </c>
      <c r="L40" s="151" t="str">
        <f t="shared" si="3"/>
        <v/>
      </c>
      <c r="M40" s="151" t="str">
        <f t="shared" si="4"/>
        <v/>
      </c>
      <c r="N40" s="151" t="str">
        <f t="shared" si="5"/>
        <v/>
      </c>
      <c r="O40" s="151" t="str">
        <f t="shared" si="6"/>
        <v/>
      </c>
      <c r="P40" s="151" t="str">
        <f t="shared" si="7"/>
        <v/>
      </c>
      <c r="Q40" s="151" t="str">
        <f t="shared" si="0"/>
        <v/>
      </c>
    </row>
    <row r="41" spans="1:17">
      <c r="H41" s="139" t="str">
        <f>IF(ISTEXT(VLOOKUP(G41,Rubrieken!A:B,2,FALSE)),VLOOKUP(G41,Rubrieken!A:B,2,FALSE),"")</f>
        <v/>
      </c>
      <c r="I41" s="150">
        <f t="shared" si="8"/>
        <v>0</v>
      </c>
      <c r="J41" s="151" t="str">
        <f t="shared" si="1"/>
        <v/>
      </c>
      <c r="K41" s="151" t="str">
        <f t="shared" si="2"/>
        <v/>
      </c>
      <c r="L41" s="151" t="str">
        <f t="shared" si="3"/>
        <v/>
      </c>
      <c r="M41" s="151" t="str">
        <f t="shared" si="4"/>
        <v/>
      </c>
      <c r="N41" s="151" t="str">
        <f t="shared" si="5"/>
        <v/>
      </c>
      <c r="O41" s="151" t="str">
        <f t="shared" si="6"/>
        <v/>
      </c>
      <c r="P41" s="151" t="str">
        <f t="shared" si="7"/>
        <v/>
      </c>
      <c r="Q41" s="151" t="str">
        <f t="shared" si="0"/>
        <v/>
      </c>
    </row>
    <row r="42" spans="1:17">
      <c r="A42" s="75"/>
      <c r="H42" s="139" t="str">
        <f>IF(ISTEXT(VLOOKUP(G42,Rubrieken!A:B,2,FALSE)),VLOOKUP(G42,Rubrieken!A:B,2,FALSE),"")</f>
        <v/>
      </c>
      <c r="I42" s="150">
        <f t="shared" si="8"/>
        <v>0</v>
      </c>
      <c r="J42" s="151" t="str">
        <f t="shared" si="1"/>
        <v/>
      </c>
      <c r="K42" s="151" t="str">
        <f t="shared" si="2"/>
        <v/>
      </c>
      <c r="L42" s="151" t="str">
        <f t="shared" si="3"/>
        <v/>
      </c>
      <c r="M42" s="151" t="str">
        <f t="shared" si="4"/>
        <v/>
      </c>
      <c r="N42" s="151" t="str">
        <f t="shared" si="5"/>
        <v/>
      </c>
      <c r="O42" s="151" t="str">
        <f t="shared" si="6"/>
        <v/>
      </c>
      <c r="P42" s="151" t="str">
        <f t="shared" si="7"/>
        <v/>
      </c>
      <c r="Q42" s="151" t="str">
        <f t="shared" si="0"/>
        <v/>
      </c>
    </row>
    <row r="43" spans="1:17">
      <c r="H43" s="139" t="str">
        <f>IF(ISTEXT(VLOOKUP(G43,Rubrieken!A:B,2,FALSE)),VLOOKUP(G43,Rubrieken!A:B,2,FALSE),"")</f>
        <v/>
      </c>
      <c r="I43" s="150">
        <f t="shared" si="8"/>
        <v>0</v>
      </c>
      <c r="J43" s="151" t="str">
        <f t="shared" si="1"/>
        <v/>
      </c>
      <c r="K43" s="151" t="str">
        <f t="shared" si="2"/>
        <v/>
      </c>
      <c r="L43" s="151" t="str">
        <f t="shared" si="3"/>
        <v/>
      </c>
      <c r="M43" s="151" t="str">
        <f t="shared" si="4"/>
        <v/>
      </c>
      <c r="N43" s="151" t="str">
        <f t="shared" si="5"/>
        <v/>
      </c>
      <c r="O43" s="151" t="str">
        <f t="shared" si="6"/>
        <v/>
      </c>
      <c r="P43" s="151" t="str">
        <f t="shared" si="7"/>
        <v/>
      </c>
      <c r="Q43" s="151" t="str">
        <f t="shared" si="0"/>
        <v/>
      </c>
    </row>
    <row r="44" spans="1:17">
      <c r="A44" s="75"/>
      <c r="H44" s="139" t="str">
        <f>IF(ISTEXT(VLOOKUP(G44,Rubrieken!A:B,2,FALSE)),VLOOKUP(G44,Rubrieken!A:B,2,FALSE),"")</f>
        <v/>
      </c>
      <c r="I44" s="150">
        <f t="shared" si="8"/>
        <v>0</v>
      </c>
      <c r="J44" s="151" t="str">
        <f t="shared" si="1"/>
        <v/>
      </c>
      <c r="K44" s="151" t="str">
        <f t="shared" si="2"/>
        <v/>
      </c>
      <c r="L44" s="151" t="str">
        <f t="shared" si="3"/>
        <v/>
      </c>
      <c r="M44" s="151" t="str">
        <f t="shared" si="4"/>
        <v/>
      </c>
      <c r="N44" s="151" t="str">
        <f t="shared" si="5"/>
        <v/>
      </c>
      <c r="O44" s="151" t="str">
        <f t="shared" si="6"/>
        <v/>
      </c>
      <c r="P44" s="151" t="str">
        <f t="shared" si="7"/>
        <v/>
      </c>
      <c r="Q44" s="151" t="str">
        <f t="shared" si="0"/>
        <v/>
      </c>
    </row>
    <row r="45" spans="1:17">
      <c r="H45" s="139" t="str">
        <f>IF(ISTEXT(VLOOKUP(G45,Rubrieken!A:B,2,FALSE)),VLOOKUP(G45,Rubrieken!A:B,2,FALSE),"")</f>
        <v/>
      </c>
      <c r="I45" s="150">
        <f t="shared" si="8"/>
        <v>0</v>
      </c>
      <c r="J45" s="151" t="str">
        <f t="shared" si="1"/>
        <v/>
      </c>
      <c r="K45" s="151" t="str">
        <f t="shared" si="2"/>
        <v/>
      </c>
      <c r="L45" s="151" t="str">
        <f t="shared" si="3"/>
        <v/>
      </c>
      <c r="M45" s="151" t="str">
        <f t="shared" si="4"/>
        <v/>
      </c>
      <c r="N45" s="151" t="str">
        <f t="shared" si="5"/>
        <v/>
      </c>
      <c r="O45" s="151" t="str">
        <f t="shared" si="6"/>
        <v/>
      </c>
      <c r="P45" s="151" t="str">
        <f t="shared" si="7"/>
        <v/>
      </c>
      <c r="Q45" s="151" t="str">
        <f t="shared" si="0"/>
        <v/>
      </c>
    </row>
    <row r="46" spans="1:17">
      <c r="A46" s="75"/>
      <c r="H46" s="139" t="str">
        <f>IF(ISTEXT(VLOOKUP(G46,Rubrieken!A:B,2,FALSE)),VLOOKUP(G46,Rubrieken!A:B,2,FALSE),"")</f>
        <v/>
      </c>
      <c r="I46" s="150">
        <f t="shared" si="8"/>
        <v>0</v>
      </c>
      <c r="J46" s="151" t="str">
        <f t="shared" si="1"/>
        <v/>
      </c>
      <c r="K46" s="151" t="str">
        <f t="shared" si="2"/>
        <v/>
      </c>
      <c r="L46" s="151" t="str">
        <f t="shared" si="3"/>
        <v/>
      </c>
      <c r="M46" s="151" t="str">
        <f t="shared" si="4"/>
        <v/>
      </c>
      <c r="N46" s="151" t="str">
        <f t="shared" si="5"/>
        <v/>
      </c>
      <c r="O46" s="151" t="str">
        <f t="shared" si="6"/>
        <v/>
      </c>
      <c r="P46" s="151" t="str">
        <f t="shared" si="7"/>
        <v/>
      </c>
      <c r="Q46" s="151" t="str">
        <f t="shared" si="0"/>
        <v/>
      </c>
    </row>
    <row r="47" spans="1:17">
      <c r="H47" s="139" t="str">
        <f>IF(ISTEXT(VLOOKUP(G47,Rubrieken!A:B,2,FALSE)),VLOOKUP(G47,Rubrieken!A:B,2,FALSE),"")</f>
        <v/>
      </c>
      <c r="I47" s="150">
        <f t="shared" si="8"/>
        <v>0</v>
      </c>
      <c r="J47" s="151" t="str">
        <f t="shared" si="1"/>
        <v/>
      </c>
      <c r="K47" s="151" t="str">
        <f t="shared" si="2"/>
        <v/>
      </c>
      <c r="L47" s="151" t="str">
        <f t="shared" si="3"/>
        <v/>
      </c>
      <c r="M47" s="151" t="str">
        <f t="shared" si="4"/>
        <v/>
      </c>
      <c r="N47" s="151" t="str">
        <f t="shared" si="5"/>
        <v/>
      </c>
      <c r="O47" s="151" t="str">
        <f t="shared" si="6"/>
        <v/>
      </c>
      <c r="P47" s="151" t="str">
        <f t="shared" si="7"/>
        <v/>
      </c>
      <c r="Q47" s="151" t="str">
        <f t="shared" si="0"/>
        <v/>
      </c>
    </row>
    <row r="48" spans="1:17">
      <c r="A48" s="75"/>
      <c r="H48" s="139" t="str">
        <f>IF(ISTEXT(VLOOKUP(G48,Rubrieken!A:B,2,FALSE)),VLOOKUP(G48,Rubrieken!A:B,2,FALSE),"")</f>
        <v/>
      </c>
      <c r="I48" s="150">
        <f t="shared" si="8"/>
        <v>0</v>
      </c>
      <c r="J48" s="151" t="str">
        <f t="shared" si="1"/>
        <v/>
      </c>
      <c r="K48" s="151" t="str">
        <f t="shared" si="2"/>
        <v/>
      </c>
      <c r="L48" s="151" t="str">
        <f t="shared" si="3"/>
        <v/>
      </c>
      <c r="M48" s="151" t="str">
        <f t="shared" si="4"/>
        <v/>
      </c>
      <c r="N48" s="151" t="str">
        <f t="shared" si="5"/>
        <v/>
      </c>
      <c r="O48" s="151" t="str">
        <f t="shared" si="6"/>
        <v/>
      </c>
      <c r="P48" s="151" t="str">
        <f t="shared" si="7"/>
        <v/>
      </c>
      <c r="Q48" s="151" t="str">
        <f t="shared" si="0"/>
        <v/>
      </c>
    </row>
    <row r="49" spans="1:17">
      <c r="H49" s="139" t="str">
        <f>IF(ISTEXT(VLOOKUP(G49,Rubrieken!A:B,2,FALSE)),VLOOKUP(G49,Rubrieken!A:B,2,FALSE),"")</f>
        <v/>
      </c>
      <c r="I49" s="150">
        <f t="shared" si="8"/>
        <v>0</v>
      </c>
      <c r="J49" s="151" t="str">
        <f t="shared" si="1"/>
        <v/>
      </c>
      <c r="K49" s="151" t="str">
        <f t="shared" si="2"/>
        <v/>
      </c>
      <c r="L49" s="151" t="str">
        <f t="shared" si="3"/>
        <v/>
      </c>
      <c r="M49" s="151" t="str">
        <f t="shared" si="4"/>
        <v/>
      </c>
      <c r="N49" s="151" t="str">
        <f t="shared" si="5"/>
        <v/>
      </c>
      <c r="O49" s="151" t="str">
        <f t="shared" si="6"/>
        <v/>
      </c>
      <c r="P49" s="151" t="str">
        <f t="shared" si="7"/>
        <v/>
      </c>
      <c r="Q49" s="151" t="str">
        <f t="shared" si="0"/>
        <v/>
      </c>
    </row>
    <row r="50" spans="1:17">
      <c r="A50" s="75"/>
      <c r="H50" s="139" t="str">
        <f>IF(ISTEXT(VLOOKUP(G50,Rubrieken!A:B,2,FALSE)),VLOOKUP(G50,Rubrieken!A:B,2,FALSE),"")</f>
        <v/>
      </c>
      <c r="I50" s="150">
        <f t="shared" si="8"/>
        <v>0</v>
      </c>
      <c r="J50" s="151" t="str">
        <f t="shared" si="1"/>
        <v/>
      </c>
      <c r="K50" s="151" t="str">
        <f t="shared" si="2"/>
        <v/>
      </c>
      <c r="L50" s="151" t="str">
        <f t="shared" si="3"/>
        <v/>
      </c>
      <c r="M50" s="151" t="str">
        <f t="shared" si="4"/>
        <v/>
      </c>
      <c r="N50" s="151" t="str">
        <f t="shared" si="5"/>
        <v/>
      </c>
      <c r="O50" s="151" t="str">
        <f t="shared" si="6"/>
        <v/>
      </c>
      <c r="P50" s="151" t="str">
        <f t="shared" si="7"/>
        <v/>
      </c>
      <c r="Q50" s="151" t="str">
        <f t="shared" si="0"/>
        <v/>
      </c>
    </row>
    <row r="51" spans="1:17">
      <c r="H51" s="139" t="str">
        <f>IF(ISTEXT(VLOOKUP(G51,Rubrieken!A:B,2,FALSE)),VLOOKUP(G51,Rubrieken!A:B,2,FALSE),"")</f>
        <v/>
      </c>
      <c r="I51" s="150">
        <f t="shared" si="8"/>
        <v>0</v>
      </c>
      <c r="J51" s="151" t="str">
        <f t="shared" si="1"/>
        <v/>
      </c>
      <c r="K51" s="151" t="str">
        <f t="shared" si="2"/>
        <v/>
      </c>
      <c r="L51" s="151" t="str">
        <f t="shared" si="3"/>
        <v/>
      </c>
      <c r="M51" s="151" t="str">
        <f t="shared" si="4"/>
        <v/>
      </c>
      <c r="N51" s="151" t="str">
        <f t="shared" si="5"/>
        <v/>
      </c>
      <c r="O51" s="151" t="str">
        <f t="shared" si="6"/>
        <v/>
      </c>
      <c r="P51" s="151" t="str">
        <f t="shared" si="7"/>
        <v/>
      </c>
      <c r="Q51" s="151" t="str">
        <f t="shared" si="0"/>
        <v/>
      </c>
    </row>
    <row r="52" spans="1:17">
      <c r="A52" s="75"/>
      <c r="H52" s="139" t="str">
        <f>IF(ISTEXT(VLOOKUP(G52,Rubrieken!A:B,2,FALSE)),VLOOKUP(G52,Rubrieken!A:B,2,FALSE),"")</f>
        <v/>
      </c>
      <c r="I52" s="150">
        <f t="shared" si="8"/>
        <v>0</v>
      </c>
      <c r="J52" s="151" t="str">
        <f t="shared" si="1"/>
        <v/>
      </c>
      <c r="K52" s="151" t="str">
        <f t="shared" si="2"/>
        <v/>
      </c>
      <c r="L52" s="151" t="str">
        <f t="shared" si="3"/>
        <v/>
      </c>
      <c r="M52" s="151" t="str">
        <f t="shared" si="4"/>
        <v/>
      </c>
      <c r="N52" s="151" t="str">
        <f t="shared" si="5"/>
        <v/>
      </c>
      <c r="O52" s="151" t="str">
        <f t="shared" si="6"/>
        <v/>
      </c>
      <c r="P52" s="151" t="str">
        <f t="shared" si="7"/>
        <v/>
      </c>
      <c r="Q52" s="151" t="str">
        <f t="shared" si="0"/>
        <v/>
      </c>
    </row>
    <row r="53" spans="1:17">
      <c r="H53" s="139" t="str">
        <f>IF(ISTEXT(VLOOKUP(G53,Rubrieken!A:B,2,FALSE)),VLOOKUP(G53,Rubrieken!A:B,2,FALSE),"")</f>
        <v/>
      </c>
      <c r="I53" s="150">
        <f t="shared" si="8"/>
        <v>0</v>
      </c>
      <c r="J53" s="151" t="str">
        <f t="shared" si="1"/>
        <v/>
      </c>
      <c r="K53" s="151" t="str">
        <f t="shared" si="2"/>
        <v/>
      </c>
      <c r="L53" s="151" t="str">
        <f t="shared" si="3"/>
        <v/>
      </c>
      <c r="M53" s="151" t="str">
        <f t="shared" si="4"/>
        <v/>
      </c>
      <c r="N53" s="151" t="str">
        <f t="shared" si="5"/>
        <v/>
      </c>
      <c r="O53" s="151" t="str">
        <f t="shared" si="6"/>
        <v/>
      </c>
      <c r="P53" s="151" t="str">
        <f t="shared" si="7"/>
        <v/>
      </c>
      <c r="Q53" s="151" t="str">
        <f t="shared" si="0"/>
        <v/>
      </c>
    </row>
    <row r="54" spans="1:17">
      <c r="A54" s="75"/>
      <c r="H54" s="139" t="str">
        <f>IF(ISTEXT(VLOOKUP(G54,Rubrieken!A:B,2,FALSE)),VLOOKUP(G54,Rubrieken!A:B,2,FALSE),"")</f>
        <v/>
      </c>
      <c r="I54" s="150">
        <f t="shared" si="8"/>
        <v>0</v>
      </c>
      <c r="J54" s="151" t="str">
        <f t="shared" si="1"/>
        <v/>
      </c>
      <c r="K54" s="151" t="str">
        <f t="shared" si="2"/>
        <v/>
      </c>
      <c r="L54" s="151" t="str">
        <f t="shared" si="3"/>
        <v/>
      </c>
      <c r="M54" s="151" t="str">
        <f t="shared" si="4"/>
        <v/>
      </c>
      <c r="N54" s="151" t="str">
        <f t="shared" si="5"/>
        <v/>
      </c>
      <c r="O54" s="151" t="str">
        <f t="shared" si="6"/>
        <v/>
      </c>
      <c r="P54" s="151" t="str">
        <f t="shared" si="7"/>
        <v/>
      </c>
      <c r="Q54" s="151" t="str">
        <f t="shared" si="0"/>
        <v/>
      </c>
    </row>
    <row r="55" spans="1:17">
      <c r="H55" s="139" t="str">
        <f>IF(ISTEXT(VLOOKUP(G55,Rubrieken!A:B,2,FALSE)),VLOOKUP(G55,Rubrieken!A:B,2,FALSE),"")</f>
        <v/>
      </c>
      <c r="I55" s="150">
        <f t="shared" si="8"/>
        <v>0</v>
      </c>
      <c r="J55" s="151" t="str">
        <f t="shared" si="1"/>
        <v/>
      </c>
      <c r="K55" s="151" t="str">
        <f t="shared" si="2"/>
        <v/>
      </c>
      <c r="L55" s="151" t="str">
        <f t="shared" si="3"/>
        <v/>
      </c>
      <c r="M55" s="151" t="str">
        <f t="shared" si="4"/>
        <v/>
      </c>
      <c r="N55" s="151" t="str">
        <f t="shared" si="5"/>
        <v/>
      </c>
      <c r="O55" s="151" t="str">
        <f t="shared" si="6"/>
        <v/>
      </c>
      <c r="P55" s="151" t="str">
        <f t="shared" si="7"/>
        <v/>
      </c>
      <c r="Q55" s="151" t="str">
        <f t="shared" si="0"/>
        <v/>
      </c>
    </row>
    <row r="56" spans="1:17">
      <c r="A56" s="75"/>
      <c r="H56" s="139" t="str">
        <f>IF(ISTEXT(VLOOKUP(G56,Rubrieken!A:B,2,FALSE)),VLOOKUP(G56,Rubrieken!A:B,2,FALSE),"")</f>
        <v/>
      </c>
      <c r="I56" s="150">
        <f t="shared" si="8"/>
        <v>0</v>
      </c>
      <c r="J56" s="151" t="str">
        <f t="shared" si="1"/>
        <v/>
      </c>
      <c r="K56" s="151" t="str">
        <f t="shared" si="2"/>
        <v/>
      </c>
      <c r="L56" s="151" t="str">
        <f t="shared" si="3"/>
        <v/>
      </c>
      <c r="M56" s="151" t="str">
        <f t="shared" si="4"/>
        <v/>
      </c>
      <c r="N56" s="151" t="str">
        <f t="shared" si="5"/>
        <v/>
      </c>
      <c r="O56" s="151" t="str">
        <f t="shared" si="6"/>
        <v/>
      </c>
      <c r="P56" s="151" t="str">
        <f t="shared" si="7"/>
        <v/>
      </c>
      <c r="Q56" s="151" t="str">
        <f t="shared" si="0"/>
        <v/>
      </c>
    </row>
    <row r="57" spans="1:17">
      <c r="H57" s="139" t="str">
        <f>IF(ISTEXT(VLOOKUP(G57,Rubrieken!A:B,2,FALSE)),VLOOKUP(G57,Rubrieken!A:B,2,FALSE),"")</f>
        <v/>
      </c>
      <c r="I57" s="150">
        <f t="shared" si="8"/>
        <v>0</v>
      </c>
      <c r="J57" s="151" t="str">
        <f t="shared" si="1"/>
        <v/>
      </c>
      <c r="K57" s="151" t="str">
        <f t="shared" si="2"/>
        <v/>
      </c>
      <c r="L57" s="151" t="str">
        <f t="shared" si="3"/>
        <v/>
      </c>
      <c r="M57" s="151" t="str">
        <f t="shared" si="4"/>
        <v/>
      </c>
      <c r="N57" s="151" t="str">
        <f t="shared" si="5"/>
        <v/>
      </c>
      <c r="O57" s="151" t="str">
        <f t="shared" si="6"/>
        <v/>
      </c>
      <c r="P57" s="151" t="str">
        <f t="shared" si="7"/>
        <v/>
      </c>
      <c r="Q57" s="151" t="str">
        <f t="shared" si="0"/>
        <v/>
      </c>
    </row>
    <row r="58" spans="1:17">
      <c r="A58" s="75"/>
      <c r="H58" s="139" t="str">
        <f>IF(ISTEXT(VLOOKUP(G58,Rubrieken!A:B,2,FALSE)),VLOOKUP(G58,Rubrieken!A:B,2,FALSE),"")</f>
        <v/>
      </c>
      <c r="I58" s="150">
        <f t="shared" si="8"/>
        <v>0</v>
      </c>
      <c r="J58" s="151" t="str">
        <f t="shared" si="1"/>
        <v/>
      </c>
      <c r="K58" s="151" t="str">
        <f t="shared" si="2"/>
        <v/>
      </c>
      <c r="L58" s="151" t="str">
        <f t="shared" si="3"/>
        <v/>
      </c>
      <c r="M58" s="151" t="str">
        <f t="shared" si="4"/>
        <v/>
      </c>
      <c r="N58" s="151" t="str">
        <f t="shared" si="5"/>
        <v/>
      </c>
      <c r="O58" s="151" t="str">
        <f t="shared" si="6"/>
        <v/>
      </c>
      <c r="P58" s="151" t="str">
        <f t="shared" si="7"/>
        <v/>
      </c>
      <c r="Q58" s="151" t="str">
        <f t="shared" si="0"/>
        <v/>
      </c>
    </row>
    <row r="59" spans="1:17">
      <c r="H59" s="139" t="str">
        <f>IF(ISTEXT(VLOOKUP(G59,Rubrieken!A:B,2,FALSE)),VLOOKUP(G59,Rubrieken!A:B,2,FALSE),"")</f>
        <v/>
      </c>
      <c r="I59" s="150">
        <f t="shared" si="8"/>
        <v>0</v>
      </c>
      <c r="J59" s="151" t="str">
        <f t="shared" si="1"/>
        <v/>
      </c>
      <c r="K59" s="151" t="str">
        <f t="shared" si="2"/>
        <v/>
      </c>
      <c r="L59" s="151" t="str">
        <f t="shared" si="3"/>
        <v/>
      </c>
      <c r="M59" s="151" t="str">
        <f t="shared" si="4"/>
        <v/>
      </c>
      <c r="N59" s="151" t="str">
        <f t="shared" si="5"/>
        <v/>
      </c>
      <c r="O59" s="151" t="str">
        <f t="shared" si="6"/>
        <v/>
      </c>
      <c r="P59" s="151" t="str">
        <f t="shared" si="7"/>
        <v/>
      </c>
      <c r="Q59" s="151" t="str">
        <f t="shared" si="0"/>
        <v/>
      </c>
    </row>
    <row r="60" spans="1:17">
      <c r="A60" s="75"/>
      <c r="H60" s="139" t="str">
        <f>IF(ISTEXT(VLOOKUP(G60,Rubrieken!A:B,2,FALSE)),VLOOKUP(G60,Rubrieken!A:B,2,FALSE),"")</f>
        <v/>
      </c>
      <c r="I60" s="150">
        <f t="shared" si="8"/>
        <v>0</v>
      </c>
      <c r="J60" s="151" t="str">
        <f t="shared" si="1"/>
        <v/>
      </c>
      <c r="K60" s="151" t="str">
        <f t="shared" si="2"/>
        <v/>
      </c>
      <c r="L60" s="151" t="str">
        <f t="shared" si="3"/>
        <v/>
      </c>
      <c r="M60" s="151" t="str">
        <f t="shared" si="4"/>
        <v/>
      </c>
      <c r="N60" s="151" t="str">
        <f t="shared" si="5"/>
        <v/>
      </c>
      <c r="O60" s="151" t="str">
        <f t="shared" si="6"/>
        <v/>
      </c>
      <c r="P60" s="151" t="str">
        <f t="shared" si="7"/>
        <v/>
      </c>
      <c r="Q60" s="151" t="str">
        <f t="shared" si="0"/>
        <v/>
      </c>
    </row>
    <row r="61" spans="1:17">
      <c r="H61" s="139" t="str">
        <f>IF(ISTEXT(VLOOKUP(G61,Rubrieken!A:B,2,FALSE)),VLOOKUP(G61,Rubrieken!A:B,2,FALSE),"")</f>
        <v/>
      </c>
      <c r="I61" s="150">
        <f t="shared" si="8"/>
        <v>0</v>
      </c>
      <c r="J61" s="151" t="str">
        <f t="shared" si="1"/>
        <v/>
      </c>
      <c r="K61" s="151" t="str">
        <f t="shared" si="2"/>
        <v/>
      </c>
      <c r="L61" s="151" t="str">
        <f t="shared" si="3"/>
        <v/>
      </c>
      <c r="M61" s="151" t="str">
        <f t="shared" si="4"/>
        <v/>
      </c>
      <c r="N61" s="151" t="str">
        <f t="shared" si="5"/>
        <v/>
      </c>
      <c r="O61" s="151" t="str">
        <f t="shared" si="6"/>
        <v/>
      </c>
      <c r="P61" s="151" t="str">
        <f t="shared" si="7"/>
        <v/>
      </c>
      <c r="Q61" s="151" t="str">
        <f t="shared" si="0"/>
        <v/>
      </c>
    </row>
    <row r="62" spans="1:17">
      <c r="A62" s="75"/>
      <c r="H62" s="139" t="str">
        <f>IF(ISTEXT(VLOOKUP(G62,Rubrieken!A:B,2,FALSE)),VLOOKUP(G62,Rubrieken!A:B,2,FALSE),"")</f>
        <v/>
      </c>
      <c r="I62" s="150">
        <f t="shared" si="8"/>
        <v>0</v>
      </c>
      <c r="J62" s="151" t="str">
        <f t="shared" si="1"/>
        <v/>
      </c>
      <c r="K62" s="151" t="str">
        <f t="shared" si="2"/>
        <v/>
      </c>
      <c r="L62" s="151" t="str">
        <f t="shared" si="3"/>
        <v/>
      </c>
      <c r="M62" s="151" t="str">
        <f t="shared" si="4"/>
        <v/>
      </c>
      <c r="N62" s="151" t="str">
        <f t="shared" si="5"/>
        <v/>
      </c>
      <c r="O62" s="151" t="str">
        <f t="shared" si="6"/>
        <v/>
      </c>
      <c r="P62" s="151" t="str">
        <f t="shared" si="7"/>
        <v/>
      </c>
      <c r="Q62" s="151" t="str">
        <f t="shared" si="0"/>
        <v/>
      </c>
    </row>
    <row r="63" spans="1:17">
      <c r="H63" s="139" t="str">
        <f>IF(ISTEXT(VLOOKUP(G63,Rubrieken!A:B,2,FALSE)),VLOOKUP(G63,Rubrieken!A:B,2,FALSE),"")</f>
        <v/>
      </c>
      <c r="I63" s="150">
        <f t="shared" si="8"/>
        <v>0</v>
      </c>
      <c r="J63" s="151" t="str">
        <f t="shared" si="1"/>
        <v/>
      </c>
      <c r="K63" s="151" t="str">
        <f t="shared" si="2"/>
        <v/>
      </c>
      <c r="L63" s="151" t="str">
        <f t="shared" si="3"/>
        <v/>
      </c>
      <c r="M63" s="151" t="str">
        <f t="shared" si="4"/>
        <v/>
      </c>
      <c r="N63" s="151" t="str">
        <f t="shared" si="5"/>
        <v/>
      </c>
      <c r="O63" s="151" t="str">
        <f t="shared" si="6"/>
        <v/>
      </c>
      <c r="P63" s="151" t="str">
        <f t="shared" si="7"/>
        <v/>
      </c>
      <c r="Q63" s="151" t="str">
        <f t="shared" si="0"/>
        <v/>
      </c>
    </row>
    <row r="64" spans="1:17">
      <c r="A64" s="75"/>
      <c r="H64" s="139" t="str">
        <f>IF(ISTEXT(VLOOKUP(G64,Rubrieken!A:B,2,FALSE)),VLOOKUP(G64,Rubrieken!A:B,2,FALSE),"")</f>
        <v/>
      </c>
      <c r="I64" s="150">
        <f t="shared" si="8"/>
        <v>0</v>
      </c>
      <c r="J64" s="151" t="str">
        <f t="shared" si="1"/>
        <v/>
      </c>
      <c r="K64" s="151" t="str">
        <f t="shared" si="2"/>
        <v/>
      </c>
      <c r="L64" s="151" t="str">
        <f t="shared" si="3"/>
        <v/>
      </c>
      <c r="M64" s="151" t="str">
        <f t="shared" si="4"/>
        <v/>
      </c>
      <c r="N64" s="151" t="str">
        <f t="shared" si="5"/>
        <v/>
      </c>
      <c r="O64" s="151" t="str">
        <f t="shared" si="6"/>
        <v/>
      </c>
      <c r="P64" s="151" t="str">
        <f t="shared" si="7"/>
        <v/>
      </c>
      <c r="Q64" s="151" t="str">
        <f t="shared" si="0"/>
        <v/>
      </c>
    </row>
    <row r="65" spans="1:17">
      <c r="H65" s="139" t="str">
        <f>IF(ISTEXT(VLOOKUP(G65,Rubrieken!A:B,2,FALSE)),VLOOKUP(G65,Rubrieken!A:B,2,FALSE),"")</f>
        <v/>
      </c>
      <c r="I65" s="150">
        <f t="shared" si="8"/>
        <v>0</v>
      </c>
      <c r="J65" s="151" t="str">
        <f t="shared" si="1"/>
        <v/>
      </c>
      <c r="K65" s="151" t="str">
        <f t="shared" si="2"/>
        <v/>
      </c>
      <c r="L65" s="151" t="str">
        <f t="shared" si="3"/>
        <v/>
      </c>
      <c r="M65" s="151" t="str">
        <f t="shared" si="4"/>
        <v/>
      </c>
      <c r="N65" s="151" t="str">
        <f t="shared" si="5"/>
        <v/>
      </c>
      <c r="O65" s="151" t="str">
        <f t="shared" si="6"/>
        <v/>
      </c>
      <c r="P65" s="151" t="str">
        <f t="shared" si="7"/>
        <v/>
      </c>
      <c r="Q65" s="151" t="str">
        <f t="shared" si="0"/>
        <v/>
      </c>
    </row>
    <row r="66" spans="1:17">
      <c r="A66" s="75"/>
      <c r="H66" s="139" t="str">
        <f>IF(ISTEXT(VLOOKUP(G66,Rubrieken!A:B,2,FALSE)),VLOOKUP(G66,Rubrieken!A:B,2,FALSE),"")</f>
        <v/>
      </c>
      <c r="I66" s="150">
        <f t="shared" si="8"/>
        <v>0</v>
      </c>
      <c r="J66" s="151" t="str">
        <f t="shared" si="1"/>
        <v/>
      </c>
      <c r="K66" s="151" t="str">
        <f t="shared" si="2"/>
        <v/>
      </c>
      <c r="L66" s="151" t="str">
        <f t="shared" si="3"/>
        <v/>
      </c>
      <c r="M66" s="151" t="str">
        <f t="shared" si="4"/>
        <v/>
      </c>
      <c r="N66" s="151" t="str">
        <f t="shared" si="5"/>
        <v/>
      </c>
      <c r="O66" s="151" t="str">
        <f t="shared" si="6"/>
        <v/>
      </c>
      <c r="P66" s="151" t="str">
        <f t="shared" si="7"/>
        <v/>
      </c>
      <c r="Q66" s="151" t="str">
        <f t="shared" si="0"/>
        <v/>
      </c>
    </row>
    <row r="67" spans="1:17">
      <c r="H67" s="139" t="str">
        <f>IF(ISTEXT(VLOOKUP(G67,Rubrieken!A:B,2,FALSE)),VLOOKUP(G67,Rubrieken!A:B,2,FALSE),"")</f>
        <v/>
      </c>
      <c r="I67" s="150">
        <f t="shared" si="8"/>
        <v>0</v>
      </c>
      <c r="J67" s="151" t="str">
        <f t="shared" si="1"/>
        <v/>
      </c>
      <c r="K67" s="151" t="str">
        <f t="shared" si="2"/>
        <v/>
      </c>
      <c r="L67" s="151" t="str">
        <f t="shared" si="3"/>
        <v/>
      </c>
      <c r="M67" s="151" t="str">
        <f t="shared" si="4"/>
        <v/>
      </c>
      <c r="N67" s="151" t="str">
        <f t="shared" si="5"/>
        <v/>
      </c>
      <c r="O67" s="151" t="str">
        <f t="shared" si="6"/>
        <v/>
      </c>
      <c r="P67" s="151" t="str">
        <f t="shared" si="7"/>
        <v/>
      </c>
      <c r="Q67" s="151" t="str">
        <f t="shared" si="0"/>
        <v/>
      </c>
    </row>
    <row r="68" spans="1:17">
      <c r="A68" s="75"/>
      <c r="H68" s="139" t="str">
        <f>IF(ISTEXT(VLOOKUP(G68,Rubrieken!A:B,2,FALSE)),VLOOKUP(G68,Rubrieken!A:B,2,FALSE),"")</f>
        <v/>
      </c>
      <c r="I68" s="150">
        <f t="shared" si="8"/>
        <v>0</v>
      </c>
      <c r="J68" s="151" t="str">
        <f t="shared" si="1"/>
        <v/>
      </c>
      <c r="K68" s="151" t="str">
        <f t="shared" si="2"/>
        <v/>
      </c>
      <c r="L68" s="151" t="str">
        <f t="shared" si="3"/>
        <v/>
      </c>
      <c r="M68" s="151" t="str">
        <f t="shared" si="4"/>
        <v/>
      </c>
      <c r="N68" s="151" t="str">
        <f t="shared" si="5"/>
        <v/>
      </c>
      <c r="O68" s="151" t="str">
        <f t="shared" si="6"/>
        <v/>
      </c>
      <c r="P68" s="151" t="str">
        <f t="shared" si="7"/>
        <v/>
      </c>
      <c r="Q68" s="151" t="str">
        <f t="shared" si="0"/>
        <v/>
      </c>
    </row>
    <row r="69" spans="1:17">
      <c r="H69" s="139" t="str">
        <f>IF(ISTEXT(VLOOKUP(G69,Rubrieken!A:B,2,FALSE)),VLOOKUP(G69,Rubrieken!A:B,2,FALSE),"")</f>
        <v/>
      </c>
      <c r="I69" s="150">
        <f t="shared" si="8"/>
        <v>0</v>
      </c>
      <c r="J69" s="151" t="str">
        <f t="shared" si="1"/>
        <v/>
      </c>
      <c r="K69" s="151" t="str">
        <f t="shared" si="2"/>
        <v/>
      </c>
      <c r="L69" s="151" t="str">
        <f t="shared" si="3"/>
        <v/>
      </c>
      <c r="M69" s="151" t="str">
        <f t="shared" si="4"/>
        <v/>
      </c>
      <c r="N69" s="151" t="str">
        <f t="shared" si="5"/>
        <v/>
      </c>
      <c r="O69" s="151" t="str">
        <f t="shared" si="6"/>
        <v/>
      </c>
      <c r="P69" s="151" t="str">
        <f t="shared" si="7"/>
        <v/>
      </c>
      <c r="Q69" s="151" t="str">
        <f t="shared" si="0"/>
        <v/>
      </c>
    </row>
    <row r="70" spans="1:17">
      <c r="A70" s="75"/>
      <c r="H70" s="139" t="str">
        <f>IF(ISTEXT(VLOOKUP(G70,Rubrieken!A:B,2,FALSE)),VLOOKUP(G70,Rubrieken!A:B,2,FALSE),"")</f>
        <v/>
      </c>
      <c r="I70" s="150">
        <f t="shared" si="8"/>
        <v>0</v>
      </c>
      <c r="J70" s="151" t="str">
        <f t="shared" si="1"/>
        <v/>
      </c>
      <c r="K70" s="151" t="str">
        <f t="shared" si="2"/>
        <v/>
      </c>
      <c r="L70" s="151" t="str">
        <f t="shared" si="3"/>
        <v/>
      </c>
      <c r="M70" s="151" t="str">
        <f t="shared" si="4"/>
        <v/>
      </c>
      <c r="N70" s="151" t="str">
        <f t="shared" si="5"/>
        <v/>
      </c>
      <c r="O70" s="151" t="str">
        <f t="shared" si="6"/>
        <v/>
      </c>
      <c r="P70" s="151" t="str">
        <f t="shared" si="7"/>
        <v/>
      </c>
      <c r="Q70" s="151" t="str">
        <f t="shared" si="0"/>
        <v/>
      </c>
    </row>
    <row r="71" spans="1:17">
      <c r="H71" s="139" t="str">
        <f>IF(ISTEXT(VLOOKUP(G71,Rubrieken!A:B,2,FALSE)),VLOOKUP(G71,Rubrieken!A:B,2,FALSE),"")</f>
        <v/>
      </c>
      <c r="I71" s="150">
        <f t="shared" si="8"/>
        <v>0</v>
      </c>
      <c r="J71" s="151" t="str">
        <f t="shared" si="1"/>
        <v/>
      </c>
      <c r="K71" s="151" t="str">
        <f t="shared" si="2"/>
        <v/>
      </c>
      <c r="L71" s="151" t="str">
        <f t="shared" si="3"/>
        <v/>
      </c>
      <c r="M71" s="151" t="str">
        <f t="shared" si="4"/>
        <v/>
      </c>
      <c r="N71" s="151" t="str">
        <f t="shared" si="5"/>
        <v/>
      </c>
      <c r="O71" s="151" t="str">
        <f t="shared" si="6"/>
        <v/>
      </c>
      <c r="P71" s="151" t="str">
        <f t="shared" si="7"/>
        <v/>
      </c>
      <c r="Q71" s="151" t="str">
        <f t="shared" si="0"/>
        <v/>
      </c>
    </row>
    <row r="72" spans="1:17">
      <c r="A72" s="75"/>
      <c r="H72" s="139" t="str">
        <f>IF(ISTEXT(VLOOKUP(G72,Rubrieken!A:B,2,FALSE)),VLOOKUP(G72,Rubrieken!A:B,2,FALSE),"")</f>
        <v/>
      </c>
      <c r="I72" s="150">
        <f t="shared" ref="I72:I135" si="9">D72-E72+F72</f>
        <v>0</v>
      </c>
      <c r="J72" s="151" t="str">
        <f t="shared" ref="J72:J135" si="10">CONCATENATE(K72,L72,M72,N72,O72,P72)</f>
        <v/>
      </c>
      <c r="K72" s="151" t="str">
        <f t="shared" ref="K72:K135" si="11">IF(AND(D72=0,E72=0),"",IF(H72="","Er is nog geen rubriek ingevuld. ",""))</f>
        <v/>
      </c>
      <c r="L72" s="151" t="str">
        <f t="shared" ref="L72:L135" si="12">IF(AND(ISNUMBER(D72),ISNUMBER(E72),(D72*E72)^2&gt;0),"Bedrag in en uit zijn beiden ingevuld. ","")</f>
        <v/>
      </c>
      <c r="M72" s="151" t="str">
        <f t="shared" ref="M72:M135" si="13">IF(AND(D72&gt;0,ISNUMBER(F72&gt;0)),"Geen btw bij bank inkomsten. ","")</f>
        <v/>
      </c>
      <c r="N72" s="151" t="str">
        <f t="shared" ref="N72:N135" si="14">IF(ISNUMBER(E72),IF(F72/0.182&gt;E72,"Btw is groter dan 21%. ",""),"")</f>
        <v/>
      </c>
      <c r="O72" s="151" t="str">
        <f t="shared" ref="O72:O135" si="15">IF(I72=0,"",IF(Q72="","Geen datum ingevuld. ",""))</f>
        <v/>
      </c>
      <c r="P72" s="151" t="str">
        <f t="shared" ref="P72:P135" si="16">IF(I72&lt;&gt;0,IF(CONCATENATE(K72,L72,M72,N72,O72)="","Hele regel is goed!",""),"")</f>
        <v/>
      </c>
      <c r="Q72" s="151" t="str">
        <f t="shared" ref="Q72:Q135" si="17">IF(B72="","",CEILING(MONTH(B72)/3,1))</f>
        <v/>
      </c>
    </row>
    <row r="73" spans="1:17">
      <c r="H73" s="139" t="str">
        <f>IF(ISTEXT(VLOOKUP(G73,Rubrieken!A:B,2,FALSE)),VLOOKUP(G73,Rubrieken!A:B,2,FALSE),"")</f>
        <v/>
      </c>
      <c r="I73" s="150">
        <f t="shared" si="9"/>
        <v>0</v>
      </c>
      <c r="J73" s="151" t="str">
        <f t="shared" si="10"/>
        <v/>
      </c>
      <c r="K73" s="151" t="str">
        <f t="shared" si="11"/>
        <v/>
      </c>
      <c r="L73" s="151" t="str">
        <f t="shared" si="12"/>
        <v/>
      </c>
      <c r="M73" s="151" t="str">
        <f t="shared" si="13"/>
        <v/>
      </c>
      <c r="N73" s="151" t="str">
        <f t="shared" si="14"/>
        <v/>
      </c>
      <c r="O73" s="151" t="str">
        <f t="shared" si="15"/>
        <v/>
      </c>
      <c r="P73" s="151" t="str">
        <f t="shared" si="16"/>
        <v/>
      </c>
      <c r="Q73" s="151" t="str">
        <f t="shared" si="17"/>
        <v/>
      </c>
    </row>
    <row r="74" spans="1:17">
      <c r="A74" s="75"/>
      <c r="H74" s="139" t="str">
        <f>IF(ISTEXT(VLOOKUP(G74,Rubrieken!A:B,2,FALSE)),VLOOKUP(G74,Rubrieken!A:B,2,FALSE),"")</f>
        <v/>
      </c>
      <c r="I74" s="150">
        <f t="shared" si="9"/>
        <v>0</v>
      </c>
      <c r="J74" s="151" t="str">
        <f t="shared" si="10"/>
        <v/>
      </c>
      <c r="K74" s="151" t="str">
        <f t="shared" si="11"/>
        <v/>
      </c>
      <c r="L74" s="151" t="str">
        <f t="shared" si="12"/>
        <v/>
      </c>
      <c r="M74" s="151" t="str">
        <f t="shared" si="13"/>
        <v/>
      </c>
      <c r="N74" s="151" t="str">
        <f t="shared" si="14"/>
        <v/>
      </c>
      <c r="O74" s="151" t="str">
        <f t="shared" si="15"/>
        <v/>
      </c>
      <c r="P74" s="151" t="str">
        <f t="shared" si="16"/>
        <v/>
      </c>
      <c r="Q74" s="151" t="str">
        <f t="shared" si="17"/>
        <v/>
      </c>
    </row>
    <row r="75" spans="1:17">
      <c r="H75" s="139" t="str">
        <f>IF(ISTEXT(VLOOKUP(G75,Rubrieken!A:B,2,FALSE)),VLOOKUP(G75,Rubrieken!A:B,2,FALSE),"")</f>
        <v/>
      </c>
      <c r="I75" s="150">
        <f t="shared" si="9"/>
        <v>0</v>
      </c>
      <c r="J75" s="151" t="str">
        <f t="shared" si="10"/>
        <v/>
      </c>
      <c r="K75" s="151" t="str">
        <f t="shared" si="11"/>
        <v/>
      </c>
      <c r="L75" s="151" t="str">
        <f t="shared" si="12"/>
        <v/>
      </c>
      <c r="M75" s="151" t="str">
        <f t="shared" si="13"/>
        <v/>
      </c>
      <c r="N75" s="151" t="str">
        <f t="shared" si="14"/>
        <v/>
      </c>
      <c r="O75" s="151" t="str">
        <f t="shared" si="15"/>
        <v/>
      </c>
      <c r="P75" s="151" t="str">
        <f t="shared" si="16"/>
        <v/>
      </c>
      <c r="Q75" s="151" t="str">
        <f t="shared" si="17"/>
        <v/>
      </c>
    </row>
    <row r="76" spans="1:17">
      <c r="A76" s="75"/>
      <c r="H76" s="139" t="str">
        <f>IF(ISTEXT(VLOOKUP(G76,Rubrieken!A:B,2,FALSE)),VLOOKUP(G76,Rubrieken!A:B,2,FALSE),"")</f>
        <v/>
      </c>
      <c r="I76" s="150">
        <f t="shared" si="9"/>
        <v>0</v>
      </c>
      <c r="J76" s="151" t="str">
        <f t="shared" si="10"/>
        <v/>
      </c>
      <c r="K76" s="151" t="str">
        <f t="shared" si="11"/>
        <v/>
      </c>
      <c r="L76" s="151" t="str">
        <f t="shared" si="12"/>
        <v/>
      </c>
      <c r="M76" s="151" t="str">
        <f t="shared" si="13"/>
        <v/>
      </c>
      <c r="N76" s="151" t="str">
        <f t="shared" si="14"/>
        <v/>
      </c>
      <c r="O76" s="151" t="str">
        <f t="shared" si="15"/>
        <v/>
      </c>
      <c r="P76" s="151" t="str">
        <f t="shared" si="16"/>
        <v/>
      </c>
      <c r="Q76" s="151" t="str">
        <f t="shared" si="17"/>
        <v/>
      </c>
    </row>
    <row r="77" spans="1:17">
      <c r="H77" s="139" t="str">
        <f>IF(ISTEXT(VLOOKUP(G77,Rubrieken!A:B,2,FALSE)),VLOOKUP(G77,Rubrieken!A:B,2,FALSE),"")</f>
        <v/>
      </c>
      <c r="I77" s="150">
        <f t="shared" si="9"/>
        <v>0</v>
      </c>
      <c r="J77" s="151" t="str">
        <f t="shared" si="10"/>
        <v/>
      </c>
      <c r="K77" s="151" t="str">
        <f t="shared" si="11"/>
        <v/>
      </c>
      <c r="L77" s="151" t="str">
        <f t="shared" si="12"/>
        <v/>
      </c>
      <c r="M77" s="151" t="str">
        <f t="shared" si="13"/>
        <v/>
      </c>
      <c r="N77" s="151" t="str">
        <f t="shared" si="14"/>
        <v/>
      </c>
      <c r="O77" s="151" t="str">
        <f t="shared" si="15"/>
        <v/>
      </c>
      <c r="P77" s="151" t="str">
        <f t="shared" si="16"/>
        <v/>
      </c>
      <c r="Q77" s="151" t="str">
        <f t="shared" si="17"/>
        <v/>
      </c>
    </row>
    <row r="78" spans="1:17">
      <c r="A78" s="75"/>
      <c r="H78" s="139" t="str">
        <f>IF(ISTEXT(VLOOKUP(G78,Rubrieken!A:B,2,FALSE)),VLOOKUP(G78,Rubrieken!A:B,2,FALSE),"")</f>
        <v/>
      </c>
      <c r="I78" s="150">
        <f t="shared" si="9"/>
        <v>0</v>
      </c>
      <c r="J78" s="151" t="str">
        <f t="shared" si="10"/>
        <v/>
      </c>
      <c r="K78" s="151" t="str">
        <f t="shared" si="11"/>
        <v/>
      </c>
      <c r="L78" s="151" t="str">
        <f t="shared" si="12"/>
        <v/>
      </c>
      <c r="M78" s="151" t="str">
        <f t="shared" si="13"/>
        <v/>
      </c>
      <c r="N78" s="151" t="str">
        <f t="shared" si="14"/>
        <v/>
      </c>
      <c r="O78" s="151" t="str">
        <f t="shared" si="15"/>
        <v/>
      </c>
      <c r="P78" s="151" t="str">
        <f t="shared" si="16"/>
        <v/>
      </c>
      <c r="Q78" s="151" t="str">
        <f t="shared" si="17"/>
        <v/>
      </c>
    </row>
    <row r="79" spans="1:17">
      <c r="H79" s="139" t="str">
        <f>IF(ISTEXT(VLOOKUP(G79,Rubrieken!A:B,2,FALSE)),VLOOKUP(G79,Rubrieken!A:B,2,FALSE),"")</f>
        <v/>
      </c>
      <c r="I79" s="150">
        <f t="shared" si="9"/>
        <v>0</v>
      </c>
      <c r="J79" s="151" t="str">
        <f t="shared" si="10"/>
        <v/>
      </c>
      <c r="K79" s="151" t="str">
        <f t="shared" si="11"/>
        <v/>
      </c>
      <c r="L79" s="151" t="str">
        <f t="shared" si="12"/>
        <v/>
      </c>
      <c r="M79" s="151" t="str">
        <f t="shared" si="13"/>
        <v/>
      </c>
      <c r="N79" s="151" t="str">
        <f t="shared" si="14"/>
        <v/>
      </c>
      <c r="O79" s="151" t="str">
        <f t="shared" si="15"/>
        <v/>
      </c>
      <c r="P79" s="151" t="str">
        <f t="shared" si="16"/>
        <v/>
      </c>
      <c r="Q79" s="151" t="str">
        <f t="shared" si="17"/>
        <v/>
      </c>
    </row>
    <row r="80" spans="1:17">
      <c r="A80" s="75"/>
      <c r="H80" s="139" t="str">
        <f>IF(ISTEXT(VLOOKUP(G80,Rubrieken!A:B,2,FALSE)),VLOOKUP(G80,Rubrieken!A:B,2,FALSE),"")</f>
        <v/>
      </c>
      <c r="I80" s="150">
        <f t="shared" si="9"/>
        <v>0</v>
      </c>
      <c r="J80" s="151" t="str">
        <f t="shared" si="10"/>
        <v/>
      </c>
      <c r="K80" s="151" t="str">
        <f t="shared" si="11"/>
        <v/>
      </c>
      <c r="L80" s="151" t="str">
        <f t="shared" si="12"/>
        <v/>
      </c>
      <c r="M80" s="151" t="str">
        <f t="shared" si="13"/>
        <v/>
      </c>
      <c r="N80" s="151" t="str">
        <f t="shared" si="14"/>
        <v/>
      </c>
      <c r="O80" s="151" t="str">
        <f t="shared" si="15"/>
        <v/>
      </c>
      <c r="P80" s="151" t="str">
        <f t="shared" si="16"/>
        <v/>
      </c>
      <c r="Q80" s="151" t="str">
        <f t="shared" si="17"/>
        <v/>
      </c>
    </row>
    <row r="81" spans="1:17">
      <c r="H81" s="139" t="str">
        <f>IF(ISTEXT(VLOOKUP(G81,Rubrieken!A:B,2,FALSE)),VLOOKUP(G81,Rubrieken!A:B,2,FALSE),"")</f>
        <v/>
      </c>
      <c r="I81" s="150">
        <f t="shared" si="9"/>
        <v>0</v>
      </c>
      <c r="J81" s="151" t="str">
        <f t="shared" si="10"/>
        <v/>
      </c>
      <c r="K81" s="151" t="str">
        <f t="shared" si="11"/>
        <v/>
      </c>
      <c r="L81" s="151" t="str">
        <f t="shared" si="12"/>
        <v/>
      </c>
      <c r="M81" s="151" t="str">
        <f t="shared" si="13"/>
        <v/>
      </c>
      <c r="N81" s="151" t="str">
        <f t="shared" si="14"/>
        <v/>
      </c>
      <c r="O81" s="151" t="str">
        <f t="shared" si="15"/>
        <v/>
      </c>
      <c r="P81" s="151" t="str">
        <f t="shared" si="16"/>
        <v/>
      </c>
      <c r="Q81" s="151" t="str">
        <f t="shared" si="17"/>
        <v/>
      </c>
    </row>
    <row r="82" spans="1:17">
      <c r="A82" s="75"/>
      <c r="H82" s="139" t="str">
        <f>IF(ISTEXT(VLOOKUP(G82,Rubrieken!A:B,2,FALSE)),VLOOKUP(G82,Rubrieken!A:B,2,FALSE),"")</f>
        <v/>
      </c>
      <c r="I82" s="150">
        <f t="shared" si="9"/>
        <v>0</v>
      </c>
      <c r="J82" s="151" t="str">
        <f t="shared" si="10"/>
        <v/>
      </c>
      <c r="K82" s="151" t="str">
        <f t="shared" si="11"/>
        <v/>
      </c>
      <c r="L82" s="151" t="str">
        <f t="shared" si="12"/>
        <v/>
      </c>
      <c r="M82" s="151" t="str">
        <f t="shared" si="13"/>
        <v/>
      </c>
      <c r="N82" s="151" t="str">
        <f t="shared" si="14"/>
        <v/>
      </c>
      <c r="O82" s="151" t="str">
        <f t="shared" si="15"/>
        <v/>
      </c>
      <c r="P82" s="151" t="str">
        <f t="shared" si="16"/>
        <v/>
      </c>
      <c r="Q82" s="151" t="str">
        <f t="shared" si="17"/>
        <v/>
      </c>
    </row>
    <row r="83" spans="1:17">
      <c r="H83" s="139" t="str">
        <f>IF(ISTEXT(VLOOKUP(G83,Rubrieken!A:B,2,FALSE)),VLOOKUP(G83,Rubrieken!A:B,2,FALSE),"")</f>
        <v/>
      </c>
      <c r="I83" s="150">
        <f t="shared" si="9"/>
        <v>0</v>
      </c>
      <c r="J83" s="151" t="str">
        <f t="shared" si="10"/>
        <v/>
      </c>
      <c r="K83" s="151" t="str">
        <f t="shared" si="11"/>
        <v/>
      </c>
      <c r="L83" s="151" t="str">
        <f t="shared" si="12"/>
        <v/>
      </c>
      <c r="M83" s="151" t="str">
        <f t="shared" si="13"/>
        <v/>
      </c>
      <c r="N83" s="151" t="str">
        <f t="shared" si="14"/>
        <v/>
      </c>
      <c r="O83" s="151" t="str">
        <f t="shared" si="15"/>
        <v/>
      </c>
      <c r="P83" s="151" t="str">
        <f t="shared" si="16"/>
        <v/>
      </c>
      <c r="Q83" s="151" t="str">
        <f t="shared" si="17"/>
        <v/>
      </c>
    </row>
    <row r="84" spans="1:17">
      <c r="A84" s="75"/>
      <c r="H84" s="139" t="str">
        <f>IF(ISTEXT(VLOOKUP(G84,Rubrieken!A:B,2,FALSE)),VLOOKUP(G84,Rubrieken!A:B,2,FALSE),"")</f>
        <v/>
      </c>
      <c r="I84" s="150">
        <f t="shared" si="9"/>
        <v>0</v>
      </c>
      <c r="J84" s="151" t="str">
        <f t="shared" si="10"/>
        <v/>
      </c>
      <c r="K84" s="151" t="str">
        <f t="shared" si="11"/>
        <v/>
      </c>
      <c r="L84" s="151" t="str">
        <f t="shared" si="12"/>
        <v/>
      </c>
      <c r="M84" s="151" t="str">
        <f t="shared" si="13"/>
        <v/>
      </c>
      <c r="N84" s="151" t="str">
        <f t="shared" si="14"/>
        <v/>
      </c>
      <c r="O84" s="151" t="str">
        <f t="shared" si="15"/>
        <v/>
      </c>
      <c r="P84" s="151" t="str">
        <f t="shared" si="16"/>
        <v/>
      </c>
      <c r="Q84" s="151" t="str">
        <f t="shared" si="17"/>
        <v/>
      </c>
    </row>
    <row r="85" spans="1:17">
      <c r="H85" s="139" t="str">
        <f>IF(ISTEXT(VLOOKUP(G85,Rubrieken!A:B,2,FALSE)),VLOOKUP(G85,Rubrieken!A:B,2,FALSE),"")</f>
        <v/>
      </c>
      <c r="I85" s="150">
        <f t="shared" si="9"/>
        <v>0</v>
      </c>
      <c r="J85" s="151" t="str">
        <f t="shared" si="10"/>
        <v/>
      </c>
      <c r="K85" s="151" t="str">
        <f t="shared" si="11"/>
        <v/>
      </c>
      <c r="L85" s="151" t="str">
        <f t="shared" si="12"/>
        <v/>
      </c>
      <c r="M85" s="151" t="str">
        <f t="shared" si="13"/>
        <v/>
      </c>
      <c r="N85" s="151" t="str">
        <f t="shared" si="14"/>
        <v/>
      </c>
      <c r="O85" s="151" t="str">
        <f t="shared" si="15"/>
        <v/>
      </c>
      <c r="P85" s="151" t="str">
        <f t="shared" si="16"/>
        <v/>
      </c>
      <c r="Q85" s="151" t="str">
        <f t="shared" si="17"/>
        <v/>
      </c>
    </row>
    <row r="86" spans="1:17">
      <c r="A86" s="75"/>
      <c r="H86" s="139" t="str">
        <f>IF(ISTEXT(VLOOKUP(G86,Rubrieken!A:B,2,FALSE)),VLOOKUP(G86,Rubrieken!A:B,2,FALSE),"")</f>
        <v/>
      </c>
      <c r="I86" s="150">
        <f t="shared" si="9"/>
        <v>0</v>
      </c>
      <c r="J86" s="151" t="str">
        <f t="shared" si="10"/>
        <v/>
      </c>
      <c r="K86" s="151" t="str">
        <f t="shared" si="11"/>
        <v/>
      </c>
      <c r="L86" s="151" t="str">
        <f t="shared" si="12"/>
        <v/>
      </c>
      <c r="M86" s="151" t="str">
        <f t="shared" si="13"/>
        <v/>
      </c>
      <c r="N86" s="151" t="str">
        <f t="shared" si="14"/>
        <v/>
      </c>
      <c r="O86" s="151" t="str">
        <f t="shared" si="15"/>
        <v/>
      </c>
      <c r="P86" s="151" t="str">
        <f t="shared" si="16"/>
        <v/>
      </c>
      <c r="Q86" s="151" t="str">
        <f t="shared" si="17"/>
        <v/>
      </c>
    </row>
    <row r="87" spans="1:17">
      <c r="H87" s="139" t="str">
        <f>IF(ISTEXT(VLOOKUP(G87,Rubrieken!A:B,2,FALSE)),VLOOKUP(G87,Rubrieken!A:B,2,FALSE),"")</f>
        <v/>
      </c>
      <c r="I87" s="150">
        <f t="shared" si="9"/>
        <v>0</v>
      </c>
      <c r="J87" s="151" t="str">
        <f t="shared" si="10"/>
        <v/>
      </c>
      <c r="K87" s="151" t="str">
        <f t="shared" si="11"/>
        <v/>
      </c>
      <c r="L87" s="151" t="str">
        <f t="shared" si="12"/>
        <v/>
      </c>
      <c r="M87" s="151" t="str">
        <f t="shared" si="13"/>
        <v/>
      </c>
      <c r="N87" s="151" t="str">
        <f t="shared" si="14"/>
        <v/>
      </c>
      <c r="O87" s="151" t="str">
        <f t="shared" si="15"/>
        <v/>
      </c>
      <c r="P87" s="151" t="str">
        <f t="shared" si="16"/>
        <v/>
      </c>
      <c r="Q87" s="151" t="str">
        <f t="shared" si="17"/>
        <v/>
      </c>
    </row>
    <row r="88" spans="1:17">
      <c r="A88" s="75"/>
      <c r="H88" s="139" t="str">
        <f>IF(ISTEXT(VLOOKUP(G88,Rubrieken!A:B,2,FALSE)),VLOOKUP(G88,Rubrieken!A:B,2,FALSE),"")</f>
        <v/>
      </c>
      <c r="I88" s="150">
        <f t="shared" si="9"/>
        <v>0</v>
      </c>
      <c r="J88" s="151" t="str">
        <f t="shared" si="10"/>
        <v/>
      </c>
      <c r="K88" s="151" t="str">
        <f t="shared" si="11"/>
        <v/>
      </c>
      <c r="L88" s="151" t="str">
        <f t="shared" si="12"/>
        <v/>
      </c>
      <c r="M88" s="151" t="str">
        <f t="shared" si="13"/>
        <v/>
      </c>
      <c r="N88" s="151" t="str">
        <f t="shared" si="14"/>
        <v/>
      </c>
      <c r="O88" s="151" t="str">
        <f t="shared" si="15"/>
        <v/>
      </c>
      <c r="P88" s="151" t="str">
        <f t="shared" si="16"/>
        <v/>
      </c>
      <c r="Q88" s="151" t="str">
        <f t="shared" si="17"/>
        <v/>
      </c>
    </row>
    <row r="89" spans="1:17">
      <c r="H89" s="139" t="str">
        <f>IF(ISTEXT(VLOOKUP(G89,Rubrieken!A:B,2,FALSE)),VLOOKUP(G89,Rubrieken!A:B,2,FALSE),"")</f>
        <v/>
      </c>
      <c r="I89" s="150">
        <f t="shared" si="9"/>
        <v>0</v>
      </c>
      <c r="J89" s="151" t="str">
        <f t="shared" si="10"/>
        <v/>
      </c>
      <c r="K89" s="151" t="str">
        <f t="shared" si="11"/>
        <v/>
      </c>
      <c r="L89" s="151" t="str">
        <f t="shared" si="12"/>
        <v/>
      </c>
      <c r="M89" s="151" t="str">
        <f t="shared" si="13"/>
        <v/>
      </c>
      <c r="N89" s="151" t="str">
        <f t="shared" si="14"/>
        <v/>
      </c>
      <c r="O89" s="151" t="str">
        <f t="shared" si="15"/>
        <v/>
      </c>
      <c r="P89" s="151" t="str">
        <f t="shared" si="16"/>
        <v/>
      </c>
      <c r="Q89" s="151" t="str">
        <f t="shared" si="17"/>
        <v/>
      </c>
    </row>
    <row r="90" spans="1:17">
      <c r="A90" s="75"/>
      <c r="H90" s="139" t="str">
        <f>IF(ISTEXT(VLOOKUP(G90,Rubrieken!A:B,2,FALSE)),VLOOKUP(G90,Rubrieken!A:B,2,FALSE),"")</f>
        <v/>
      </c>
      <c r="I90" s="150">
        <f t="shared" si="9"/>
        <v>0</v>
      </c>
      <c r="J90" s="151" t="str">
        <f t="shared" si="10"/>
        <v/>
      </c>
      <c r="K90" s="151" t="str">
        <f t="shared" si="11"/>
        <v/>
      </c>
      <c r="L90" s="151" t="str">
        <f t="shared" si="12"/>
        <v/>
      </c>
      <c r="M90" s="151" t="str">
        <f t="shared" si="13"/>
        <v/>
      </c>
      <c r="N90" s="151" t="str">
        <f t="shared" si="14"/>
        <v/>
      </c>
      <c r="O90" s="151" t="str">
        <f t="shared" si="15"/>
        <v/>
      </c>
      <c r="P90" s="151" t="str">
        <f t="shared" si="16"/>
        <v/>
      </c>
      <c r="Q90" s="151" t="str">
        <f t="shared" si="17"/>
        <v/>
      </c>
    </row>
    <row r="91" spans="1:17">
      <c r="H91" s="139" t="str">
        <f>IF(ISTEXT(VLOOKUP(G91,Rubrieken!A:B,2,FALSE)),VLOOKUP(G91,Rubrieken!A:B,2,FALSE),"")</f>
        <v/>
      </c>
      <c r="I91" s="150">
        <f t="shared" si="9"/>
        <v>0</v>
      </c>
      <c r="J91" s="151" t="str">
        <f t="shared" si="10"/>
        <v/>
      </c>
      <c r="K91" s="151" t="str">
        <f t="shared" si="11"/>
        <v/>
      </c>
      <c r="L91" s="151" t="str">
        <f t="shared" si="12"/>
        <v/>
      </c>
      <c r="M91" s="151" t="str">
        <f t="shared" si="13"/>
        <v/>
      </c>
      <c r="N91" s="151" t="str">
        <f t="shared" si="14"/>
        <v/>
      </c>
      <c r="O91" s="151" t="str">
        <f t="shared" si="15"/>
        <v/>
      </c>
      <c r="P91" s="151" t="str">
        <f t="shared" si="16"/>
        <v/>
      </c>
      <c r="Q91" s="151" t="str">
        <f t="shared" si="17"/>
        <v/>
      </c>
    </row>
    <row r="92" spans="1:17">
      <c r="A92" s="75"/>
      <c r="H92" s="139" t="str">
        <f>IF(ISTEXT(VLOOKUP(G92,Rubrieken!A:B,2,FALSE)),VLOOKUP(G92,Rubrieken!A:B,2,FALSE),"")</f>
        <v/>
      </c>
      <c r="I92" s="150">
        <f t="shared" si="9"/>
        <v>0</v>
      </c>
      <c r="J92" s="151" t="str">
        <f t="shared" si="10"/>
        <v/>
      </c>
      <c r="K92" s="151" t="str">
        <f t="shared" si="11"/>
        <v/>
      </c>
      <c r="L92" s="151" t="str">
        <f t="shared" si="12"/>
        <v/>
      </c>
      <c r="M92" s="151" t="str">
        <f t="shared" si="13"/>
        <v/>
      </c>
      <c r="N92" s="151" t="str">
        <f t="shared" si="14"/>
        <v/>
      </c>
      <c r="O92" s="151" t="str">
        <f t="shared" si="15"/>
        <v/>
      </c>
      <c r="P92" s="151" t="str">
        <f t="shared" si="16"/>
        <v/>
      </c>
      <c r="Q92" s="151" t="str">
        <f t="shared" si="17"/>
        <v/>
      </c>
    </row>
    <row r="93" spans="1:17">
      <c r="H93" s="139" t="str">
        <f>IF(ISTEXT(VLOOKUP(G93,Rubrieken!A:B,2,FALSE)),VLOOKUP(G93,Rubrieken!A:B,2,FALSE),"")</f>
        <v/>
      </c>
      <c r="I93" s="150">
        <f t="shared" si="9"/>
        <v>0</v>
      </c>
      <c r="J93" s="151" t="str">
        <f t="shared" si="10"/>
        <v/>
      </c>
      <c r="K93" s="151" t="str">
        <f t="shared" si="11"/>
        <v/>
      </c>
      <c r="L93" s="151" t="str">
        <f t="shared" si="12"/>
        <v/>
      </c>
      <c r="M93" s="151" t="str">
        <f t="shared" si="13"/>
        <v/>
      </c>
      <c r="N93" s="151" t="str">
        <f t="shared" si="14"/>
        <v/>
      </c>
      <c r="O93" s="151" t="str">
        <f t="shared" si="15"/>
        <v/>
      </c>
      <c r="P93" s="151" t="str">
        <f t="shared" si="16"/>
        <v/>
      </c>
      <c r="Q93" s="151" t="str">
        <f t="shared" si="17"/>
        <v/>
      </c>
    </row>
    <row r="94" spans="1:17">
      <c r="A94" s="75"/>
      <c r="H94" s="139" t="str">
        <f>IF(ISTEXT(VLOOKUP(G94,Rubrieken!A:B,2,FALSE)),VLOOKUP(G94,Rubrieken!A:B,2,FALSE),"")</f>
        <v/>
      </c>
      <c r="I94" s="150">
        <f t="shared" si="9"/>
        <v>0</v>
      </c>
      <c r="J94" s="151" t="str">
        <f t="shared" si="10"/>
        <v/>
      </c>
      <c r="K94" s="151" t="str">
        <f t="shared" si="11"/>
        <v/>
      </c>
      <c r="L94" s="151" t="str">
        <f t="shared" si="12"/>
        <v/>
      </c>
      <c r="M94" s="151" t="str">
        <f t="shared" si="13"/>
        <v/>
      </c>
      <c r="N94" s="151" t="str">
        <f t="shared" si="14"/>
        <v/>
      </c>
      <c r="O94" s="151" t="str">
        <f t="shared" si="15"/>
        <v/>
      </c>
      <c r="P94" s="151" t="str">
        <f t="shared" si="16"/>
        <v/>
      </c>
      <c r="Q94" s="151" t="str">
        <f t="shared" si="17"/>
        <v/>
      </c>
    </row>
    <row r="95" spans="1:17">
      <c r="H95" s="139" t="str">
        <f>IF(ISTEXT(VLOOKUP(G95,Rubrieken!A:B,2,FALSE)),VLOOKUP(G95,Rubrieken!A:B,2,FALSE),"")</f>
        <v/>
      </c>
      <c r="I95" s="150">
        <f t="shared" si="9"/>
        <v>0</v>
      </c>
      <c r="J95" s="151" t="str">
        <f t="shared" si="10"/>
        <v/>
      </c>
      <c r="K95" s="151" t="str">
        <f t="shared" si="11"/>
        <v/>
      </c>
      <c r="L95" s="151" t="str">
        <f t="shared" si="12"/>
        <v/>
      </c>
      <c r="M95" s="151" t="str">
        <f t="shared" si="13"/>
        <v/>
      </c>
      <c r="N95" s="151" t="str">
        <f t="shared" si="14"/>
        <v/>
      </c>
      <c r="O95" s="151" t="str">
        <f t="shared" si="15"/>
        <v/>
      </c>
      <c r="P95" s="151" t="str">
        <f t="shared" si="16"/>
        <v/>
      </c>
      <c r="Q95" s="151" t="str">
        <f t="shared" si="17"/>
        <v/>
      </c>
    </row>
    <row r="96" spans="1:17">
      <c r="A96" s="75"/>
      <c r="H96" s="139" t="str">
        <f>IF(ISTEXT(VLOOKUP(G96,Rubrieken!A:B,2,FALSE)),VLOOKUP(G96,Rubrieken!A:B,2,FALSE),"")</f>
        <v/>
      </c>
      <c r="I96" s="150">
        <f t="shared" si="9"/>
        <v>0</v>
      </c>
      <c r="J96" s="151" t="str">
        <f t="shared" si="10"/>
        <v/>
      </c>
      <c r="K96" s="151" t="str">
        <f t="shared" si="11"/>
        <v/>
      </c>
      <c r="L96" s="151" t="str">
        <f t="shared" si="12"/>
        <v/>
      </c>
      <c r="M96" s="151" t="str">
        <f t="shared" si="13"/>
        <v/>
      </c>
      <c r="N96" s="151" t="str">
        <f t="shared" si="14"/>
        <v/>
      </c>
      <c r="O96" s="151" t="str">
        <f t="shared" si="15"/>
        <v/>
      </c>
      <c r="P96" s="151" t="str">
        <f t="shared" si="16"/>
        <v/>
      </c>
      <c r="Q96" s="151" t="str">
        <f t="shared" si="17"/>
        <v/>
      </c>
    </row>
    <row r="97" spans="1:17">
      <c r="H97" s="139" t="str">
        <f>IF(ISTEXT(VLOOKUP(G97,Rubrieken!A:B,2,FALSE)),VLOOKUP(G97,Rubrieken!A:B,2,FALSE),"")</f>
        <v/>
      </c>
      <c r="I97" s="150">
        <f t="shared" si="9"/>
        <v>0</v>
      </c>
      <c r="J97" s="151" t="str">
        <f t="shared" si="10"/>
        <v/>
      </c>
      <c r="K97" s="151" t="str">
        <f t="shared" si="11"/>
        <v/>
      </c>
      <c r="L97" s="151" t="str">
        <f t="shared" si="12"/>
        <v/>
      </c>
      <c r="M97" s="151" t="str">
        <f t="shared" si="13"/>
        <v/>
      </c>
      <c r="N97" s="151" t="str">
        <f t="shared" si="14"/>
        <v/>
      </c>
      <c r="O97" s="151" t="str">
        <f t="shared" si="15"/>
        <v/>
      </c>
      <c r="P97" s="151" t="str">
        <f t="shared" si="16"/>
        <v/>
      </c>
      <c r="Q97" s="151" t="str">
        <f t="shared" si="17"/>
        <v/>
      </c>
    </row>
    <row r="98" spans="1:17">
      <c r="A98" s="75"/>
      <c r="H98" s="139" t="str">
        <f>IF(ISTEXT(VLOOKUP(G98,Rubrieken!A:B,2,FALSE)),VLOOKUP(G98,Rubrieken!A:B,2,FALSE),"")</f>
        <v/>
      </c>
      <c r="I98" s="150">
        <f t="shared" si="9"/>
        <v>0</v>
      </c>
      <c r="J98" s="151" t="str">
        <f t="shared" si="10"/>
        <v/>
      </c>
      <c r="K98" s="151" t="str">
        <f t="shared" si="11"/>
        <v/>
      </c>
      <c r="L98" s="151" t="str">
        <f t="shared" si="12"/>
        <v/>
      </c>
      <c r="M98" s="151" t="str">
        <f t="shared" si="13"/>
        <v/>
      </c>
      <c r="N98" s="151" t="str">
        <f t="shared" si="14"/>
        <v/>
      </c>
      <c r="O98" s="151" t="str">
        <f t="shared" si="15"/>
        <v/>
      </c>
      <c r="P98" s="151" t="str">
        <f t="shared" si="16"/>
        <v/>
      </c>
      <c r="Q98" s="151" t="str">
        <f t="shared" si="17"/>
        <v/>
      </c>
    </row>
    <row r="99" spans="1:17">
      <c r="H99" s="139" t="str">
        <f>IF(ISTEXT(VLOOKUP(G99,Rubrieken!A:B,2,FALSE)),VLOOKUP(G99,Rubrieken!A:B,2,FALSE),"")</f>
        <v/>
      </c>
      <c r="I99" s="150">
        <f t="shared" si="9"/>
        <v>0</v>
      </c>
      <c r="J99" s="151" t="str">
        <f t="shared" si="10"/>
        <v/>
      </c>
      <c r="K99" s="151" t="str">
        <f t="shared" si="11"/>
        <v/>
      </c>
      <c r="L99" s="151" t="str">
        <f t="shared" si="12"/>
        <v/>
      </c>
      <c r="M99" s="151" t="str">
        <f t="shared" si="13"/>
        <v/>
      </c>
      <c r="N99" s="151" t="str">
        <f t="shared" si="14"/>
        <v/>
      </c>
      <c r="O99" s="151" t="str">
        <f t="shared" si="15"/>
        <v/>
      </c>
      <c r="P99" s="151" t="str">
        <f t="shared" si="16"/>
        <v/>
      </c>
      <c r="Q99" s="151" t="str">
        <f t="shared" si="17"/>
        <v/>
      </c>
    </row>
    <row r="100" spans="1:17">
      <c r="A100" s="75"/>
      <c r="H100" s="139" t="str">
        <f>IF(ISTEXT(VLOOKUP(G100,Rubrieken!A:B,2,FALSE)),VLOOKUP(G100,Rubrieken!A:B,2,FALSE),"")</f>
        <v/>
      </c>
      <c r="I100" s="150">
        <f t="shared" si="9"/>
        <v>0</v>
      </c>
      <c r="J100" s="151" t="str">
        <f t="shared" si="10"/>
        <v/>
      </c>
      <c r="K100" s="151" t="str">
        <f t="shared" si="11"/>
        <v/>
      </c>
      <c r="L100" s="151" t="str">
        <f t="shared" si="12"/>
        <v/>
      </c>
      <c r="M100" s="151" t="str">
        <f t="shared" si="13"/>
        <v/>
      </c>
      <c r="N100" s="151" t="str">
        <f t="shared" si="14"/>
        <v/>
      </c>
      <c r="O100" s="151" t="str">
        <f t="shared" si="15"/>
        <v/>
      </c>
      <c r="P100" s="151" t="str">
        <f t="shared" si="16"/>
        <v/>
      </c>
      <c r="Q100" s="151" t="str">
        <f t="shared" si="17"/>
        <v/>
      </c>
    </row>
    <row r="101" spans="1:17">
      <c r="H101" s="139" t="str">
        <f>IF(ISTEXT(VLOOKUP(G101,Rubrieken!A:B,2,FALSE)),VLOOKUP(G101,Rubrieken!A:B,2,FALSE),"")</f>
        <v/>
      </c>
      <c r="I101" s="150">
        <f t="shared" si="9"/>
        <v>0</v>
      </c>
      <c r="J101" s="151" t="str">
        <f t="shared" si="10"/>
        <v/>
      </c>
      <c r="K101" s="151" t="str">
        <f t="shared" si="11"/>
        <v/>
      </c>
      <c r="L101" s="151" t="str">
        <f t="shared" si="12"/>
        <v/>
      </c>
      <c r="M101" s="151" t="str">
        <f t="shared" si="13"/>
        <v/>
      </c>
      <c r="N101" s="151" t="str">
        <f t="shared" si="14"/>
        <v/>
      </c>
      <c r="O101" s="151" t="str">
        <f t="shared" si="15"/>
        <v/>
      </c>
      <c r="P101" s="151" t="str">
        <f t="shared" si="16"/>
        <v/>
      </c>
      <c r="Q101" s="151" t="str">
        <f t="shared" si="17"/>
        <v/>
      </c>
    </row>
    <row r="102" spans="1:17">
      <c r="A102" s="75"/>
      <c r="H102" s="139" t="str">
        <f>IF(ISTEXT(VLOOKUP(G102,Rubrieken!A:B,2,FALSE)),VLOOKUP(G102,Rubrieken!A:B,2,FALSE),"")</f>
        <v/>
      </c>
      <c r="I102" s="150">
        <f t="shared" si="9"/>
        <v>0</v>
      </c>
      <c r="J102" s="151" t="str">
        <f t="shared" si="10"/>
        <v/>
      </c>
      <c r="K102" s="151" t="str">
        <f t="shared" si="11"/>
        <v/>
      </c>
      <c r="L102" s="151" t="str">
        <f t="shared" si="12"/>
        <v/>
      </c>
      <c r="M102" s="151" t="str">
        <f t="shared" si="13"/>
        <v/>
      </c>
      <c r="N102" s="151" t="str">
        <f t="shared" si="14"/>
        <v/>
      </c>
      <c r="O102" s="151" t="str">
        <f t="shared" si="15"/>
        <v/>
      </c>
      <c r="P102" s="151" t="str">
        <f t="shared" si="16"/>
        <v/>
      </c>
      <c r="Q102" s="151" t="str">
        <f t="shared" si="17"/>
        <v/>
      </c>
    </row>
    <row r="103" spans="1:17">
      <c r="A103" s="75"/>
      <c r="H103" s="139" t="str">
        <f>IF(ISTEXT(VLOOKUP(G103,Rubrieken!A:B,2,FALSE)),VLOOKUP(G103,Rubrieken!A:B,2,FALSE),"")</f>
        <v/>
      </c>
      <c r="I103" s="150">
        <f t="shared" si="9"/>
        <v>0</v>
      </c>
      <c r="J103" s="151" t="str">
        <f t="shared" si="10"/>
        <v/>
      </c>
      <c r="K103" s="151" t="str">
        <f t="shared" si="11"/>
        <v/>
      </c>
      <c r="L103" s="151" t="str">
        <f t="shared" si="12"/>
        <v/>
      </c>
      <c r="M103" s="151" t="str">
        <f t="shared" si="13"/>
        <v/>
      </c>
      <c r="N103" s="151" t="str">
        <f t="shared" si="14"/>
        <v/>
      </c>
      <c r="O103" s="151" t="str">
        <f t="shared" si="15"/>
        <v/>
      </c>
      <c r="P103" s="151" t="str">
        <f t="shared" si="16"/>
        <v/>
      </c>
      <c r="Q103" s="151" t="str">
        <f t="shared" si="17"/>
        <v/>
      </c>
    </row>
    <row r="104" spans="1:17">
      <c r="A104" s="75"/>
      <c r="H104" s="139" t="str">
        <f>IF(ISTEXT(VLOOKUP(G104,Rubrieken!A:B,2,FALSE)),VLOOKUP(G104,Rubrieken!A:B,2,FALSE),"")</f>
        <v/>
      </c>
      <c r="I104" s="150">
        <f t="shared" si="9"/>
        <v>0</v>
      </c>
      <c r="J104" s="151" t="str">
        <f t="shared" si="10"/>
        <v/>
      </c>
      <c r="K104" s="151" t="str">
        <f t="shared" si="11"/>
        <v/>
      </c>
      <c r="L104" s="151" t="str">
        <f t="shared" si="12"/>
        <v/>
      </c>
      <c r="M104" s="151" t="str">
        <f t="shared" si="13"/>
        <v/>
      </c>
      <c r="N104" s="151" t="str">
        <f t="shared" si="14"/>
        <v/>
      </c>
      <c r="O104" s="151" t="str">
        <f t="shared" si="15"/>
        <v/>
      </c>
      <c r="P104" s="151" t="str">
        <f t="shared" si="16"/>
        <v/>
      </c>
      <c r="Q104" s="151" t="str">
        <f t="shared" si="17"/>
        <v/>
      </c>
    </row>
    <row r="105" spans="1:17">
      <c r="A105" s="75"/>
      <c r="H105" s="139" t="str">
        <f>IF(ISTEXT(VLOOKUP(G105,Rubrieken!A:B,2,FALSE)),VLOOKUP(G105,Rubrieken!A:B,2,FALSE),"")</f>
        <v/>
      </c>
      <c r="I105" s="150">
        <f t="shared" si="9"/>
        <v>0</v>
      </c>
      <c r="J105" s="151" t="str">
        <f t="shared" si="10"/>
        <v/>
      </c>
      <c r="K105" s="151" t="str">
        <f t="shared" si="11"/>
        <v/>
      </c>
      <c r="L105" s="151" t="str">
        <f t="shared" si="12"/>
        <v/>
      </c>
      <c r="M105" s="151" t="str">
        <f t="shared" si="13"/>
        <v/>
      </c>
      <c r="N105" s="151" t="str">
        <f t="shared" si="14"/>
        <v/>
      </c>
      <c r="O105" s="151" t="str">
        <f t="shared" si="15"/>
        <v/>
      </c>
      <c r="P105" s="151" t="str">
        <f t="shared" si="16"/>
        <v/>
      </c>
      <c r="Q105" s="151" t="str">
        <f t="shared" si="17"/>
        <v/>
      </c>
    </row>
    <row r="106" spans="1:17">
      <c r="A106" s="75"/>
      <c r="H106" s="139" t="str">
        <f>IF(ISTEXT(VLOOKUP(G106,Rubrieken!A:B,2,FALSE)),VLOOKUP(G106,Rubrieken!A:B,2,FALSE),"")</f>
        <v/>
      </c>
      <c r="I106" s="150">
        <f t="shared" si="9"/>
        <v>0</v>
      </c>
      <c r="J106" s="151" t="str">
        <f t="shared" si="10"/>
        <v/>
      </c>
      <c r="K106" s="151" t="str">
        <f t="shared" si="11"/>
        <v/>
      </c>
      <c r="L106" s="151" t="str">
        <f t="shared" si="12"/>
        <v/>
      </c>
      <c r="M106" s="151" t="str">
        <f t="shared" si="13"/>
        <v/>
      </c>
      <c r="N106" s="151" t="str">
        <f t="shared" si="14"/>
        <v/>
      </c>
      <c r="O106" s="151" t="str">
        <f t="shared" si="15"/>
        <v/>
      </c>
      <c r="P106" s="151" t="str">
        <f t="shared" si="16"/>
        <v/>
      </c>
      <c r="Q106" s="151" t="str">
        <f t="shared" si="17"/>
        <v/>
      </c>
    </row>
    <row r="107" spans="1:17">
      <c r="A107" s="75"/>
      <c r="H107" s="139" t="str">
        <f>IF(ISTEXT(VLOOKUP(G107,Rubrieken!A:B,2,FALSE)),VLOOKUP(G107,Rubrieken!A:B,2,FALSE),"")</f>
        <v/>
      </c>
      <c r="I107" s="150">
        <f t="shared" si="9"/>
        <v>0</v>
      </c>
      <c r="J107" s="151" t="str">
        <f t="shared" si="10"/>
        <v/>
      </c>
      <c r="K107" s="151" t="str">
        <f t="shared" si="11"/>
        <v/>
      </c>
      <c r="L107" s="151" t="str">
        <f t="shared" si="12"/>
        <v/>
      </c>
      <c r="M107" s="151" t="str">
        <f t="shared" si="13"/>
        <v/>
      </c>
      <c r="N107" s="151" t="str">
        <f t="shared" si="14"/>
        <v/>
      </c>
      <c r="O107" s="151" t="str">
        <f t="shared" si="15"/>
        <v/>
      </c>
      <c r="P107" s="151" t="str">
        <f t="shared" si="16"/>
        <v/>
      </c>
      <c r="Q107" s="151" t="str">
        <f t="shared" si="17"/>
        <v/>
      </c>
    </row>
    <row r="108" spans="1:17">
      <c r="A108" s="75"/>
      <c r="H108" s="139" t="str">
        <f>IF(ISTEXT(VLOOKUP(G108,Rubrieken!A:B,2,FALSE)),VLOOKUP(G108,Rubrieken!A:B,2,FALSE),"")</f>
        <v/>
      </c>
      <c r="I108" s="150">
        <f t="shared" si="9"/>
        <v>0</v>
      </c>
      <c r="J108" s="151" t="str">
        <f t="shared" si="10"/>
        <v/>
      </c>
      <c r="K108" s="151" t="str">
        <f t="shared" si="11"/>
        <v/>
      </c>
      <c r="L108" s="151" t="str">
        <f t="shared" si="12"/>
        <v/>
      </c>
      <c r="M108" s="151" t="str">
        <f t="shared" si="13"/>
        <v/>
      </c>
      <c r="N108" s="151" t="str">
        <f t="shared" si="14"/>
        <v/>
      </c>
      <c r="O108" s="151" t="str">
        <f t="shared" si="15"/>
        <v/>
      </c>
      <c r="P108" s="151" t="str">
        <f t="shared" si="16"/>
        <v/>
      </c>
      <c r="Q108" s="151" t="str">
        <f t="shared" si="17"/>
        <v/>
      </c>
    </row>
    <row r="109" spans="1:17">
      <c r="A109" s="75"/>
      <c r="H109" s="139" t="str">
        <f>IF(ISTEXT(VLOOKUP(G109,Rubrieken!A:B,2,FALSE)),VLOOKUP(G109,Rubrieken!A:B,2,FALSE),"")</f>
        <v/>
      </c>
      <c r="I109" s="150">
        <f t="shared" si="9"/>
        <v>0</v>
      </c>
      <c r="J109" s="151" t="str">
        <f t="shared" si="10"/>
        <v/>
      </c>
      <c r="K109" s="151" t="str">
        <f t="shared" si="11"/>
        <v/>
      </c>
      <c r="L109" s="151" t="str">
        <f t="shared" si="12"/>
        <v/>
      </c>
      <c r="M109" s="151" t="str">
        <f t="shared" si="13"/>
        <v/>
      </c>
      <c r="N109" s="151" t="str">
        <f t="shared" si="14"/>
        <v/>
      </c>
      <c r="O109" s="151" t="str">
        <f t="shared" si="15"/>
        <v/>
      </c>
      <c r="P109" s="151" t="str">
        <f t="shared" si="16"/>
        <v/>
      </c>
      <c r="Q109" s="151" t="str">
        <f t="shared" si="17"/>
        <v/>
      </c>
    </row>
    <row r="110" spans="1:17">
      <c r="A110" s="75"/>
      <c r="H110" s="139" t="str">
        <f>IF(ISTEXT(VLOOKUP(G110,Rubrieken!A:B,2,FALSE)),VLOOKUP(G110,Rubrieken!A:B,2,FALSE),"")</f>
        <v/>
      </c>
      <c r="I110" s="150">
        <f t="shared" si="9"/>
        <v>0</v>
      </c>
      <c r="J110" s="151" t="str">
        <f t="shared" si="10"/>
        <v/>
      </c>
      <c r="K110" s="151" t="str">
        <f t="shared" si="11"/>
        <v/>
      </c>
      <c r="L110" s="151" t="str">
        <f t="shared" si="12"/>
        <v/>
      </c>
      <c r="M110" s="151" t="str">
        <f t="shared" si="13"/>
        <v/>
      </c>
      <c r="N110" s="151" t="str">
        <f t="shared" si="14"/>
        <v/>
      </c>
      <c r="O110" s="151" t="str">
        <f t="shared" si="15"/>
        <v/>
      </c>
      <c r="P110" s="151" t="str">
        <f t="shared" si="16"/>
        <v/>
      </c>
      <c r="Q110" s="151" t="str">
        <f t="shared" si="17"/>
        <v/>
      </c>
    </row>
    <row r="111" spans="1:17">
      <c r="A111" s="75"/>
      <c r="H111" s="139" t="str">
        <f>IF(ISTEXT(VLOOKUP(G111,Rubrieken!A:B,2,FALSE)),VLOOKUP(G111,Rubrieken!A:B,2,FALSE),"")</f>
        <v/>
      </c>
      <c r="I111" s="150">
        <f t="shared" si="9"/>
        <v>0</v>
      </c>
      <c r="J111" s="151" t="str">
        <f t="shared" si="10"/>
        <v/>
      </c>
      <c r="K111" s="151" t="str">
        <f t="shared" si="11"/>
        <v/>
      </c>
      <c r="L111" s="151" t="str">
        <f t="shared" si="12"/>
        <v/>
      </c>
      <c r="M111" s="151" t="str">
        <f t="shared" si="13"/>
        <v/>
      </c>
      <c r="N111" s="151" t="str">
        <f t="shared" si="14"/>
        <v/>
      </c>
      <c r="O111" s="151" t="str">
        <f t="shared" si="15"/>
        <v/>
      </c>
      <c r="P111" s="151" t="str">
        <f t="shared" si="16"/>
        <v/>
      </c>
      <c r="Q111" s="151" t="str">
        <f t="shared" si="17"/>
        <v/>
      </c>
    </row>
    <row r="112" spans="1:17">
      <c r="A112" s="75"/>
      <c r="H112" s="139" t="str">
        <f>IF(ISTEXT(VLOOKUP(G112,Rubrieken!A:B,2,FALSE)),VLOOKUP(G112,Rubrieken!A:B,2,FALSE),"")</f>
        <v/>
      </c>
      <c r="I112" s="150">
        <f t="shared" si="9"/>
        <v>0</v>
      </c>
      <c r="J112" s="151" t="str">
        <f t="shared" si="10"/>
        <v/>
      </c>
      <c r="K112" s="151" t="str">
        <f t="shared" si="11"/>
        <v/>
      </c>
      <c r="L112" s="151" t="str">
        <f t="shared" si="12"/>
        <v/>
      </c>
      <c r="M112" s="151" t="str">
        <f t="shared" si="13"/>
        <v/>
      </c>
      <c r="N112" s="151" t="str">
        <f t="shared" si="14"/>
        <v/>
      </c>
      <c r="O112" s="151" t="str">
        <f t="shared" si="15"/>
        <v/>
      </c>
      <c r="P112" s="151" t="str">
        <f t="shared" si="16"/>
        <v/>
      </c>
      <c r="Q112" s="151" t="str">
        <f t="shared" si="17"/>
        <v/>
      </c>
    </row>
    <row r="113" spans="1:17">
      <c r="A113" s="75"/>
      <c r="H113" s="139" t="str">
        <f>IF(ISTEXT(VLOOKUP(G113,Rubrieken!A:B,2,FALSE)),VLOOKUP(G113,Rubrieken!A:B,2,FALSE),"")</f>
        <v/>
      </c>
      <c r="I113" s="150">
        <f t="shared" si="9"/>
        <v>0</v>
      </c>
      <c r="J113" s="151" t="str">
        <f t="shared" si="10"/>
        <v/>
      </c>
      <c r="K113" s="151" t="str">
        <f t="shared" si="11"/>
        <v/>
      </c>
      <c r="L113" s="151" t="str">
        <f t="shared" si="12"/>
        <v/>
      </c>
      <c r="M113" s="151" t="str">
        <f t="shared" si="13"/>
        <v/>
      </c>
      <c r="N113" s="151" t="str">
        <f t="shared" si="14"/>
        <v/>
      </c>
      <c r="O113" s="151" t="str">
        <f t="shared" si="15"/>
        <v/>
      </c>
      <c r="P113" s="151" t="str">
        <f t="shared" si="16"/>
        <v/>
      </c>
      <c r="Q113" s="151" t="str">
        <f t="shared" si="17"/>
        <v/>
      </c>
    </row>
    <row r="114" spans="1:17">
      <c r="A114" s="75"/>
      <c r="H114" s="139" t="str">
        <f>IF(ISTEXT(VLOOKUP(G114,Rubrieken!A:B,2,FALSE)),VLOOKUP(G114,Rubrieken!A:B,2,FALSE),"")</f>
        <v/>
      </c>
      <c r="I114" s="150">
        <f t="shared" si="9"/>
        <v>0</v>
      </c>
      <c r="J114" s="151" t="str">
        <f t="shared" si="10"/>
        <v/>
      </c>
      <c r="K114" s="151" t="str">
        <f t="shared" si="11"/>
        <v/>
      </c>
      <c r="L114" s="151" t="str">
        <f t="shared" si="12"/>
        <v/>
      </c>
      <c r="M114" s="151" t="str">
        <f t="shared" si="13"/>
        <v/>
      </c>
      <c r="N114" s="151" t="str">
        <f t="shared" si="14"/>
        <v/>
      </c>
      <c r="O114" s="151" t="str">
        <f t="shared" si="15"/>
        <v/>
      </c>
      <c r="P114" s="151" t="str">
        <f t="shared" si="16"/>
        <v/>
      </c>
      <c r="Q114" s="151" t="str">
        <f t="shared" si="17"/>
        <v/>
      </c>
    </row>
    <row r="115" spans="1:17">
      <c r="A115" s="75"/>
      <c r="H115" s="139" t="str">
        <f>IF(ISTEXT(VLOOKUP(G115,Rubrieken!A:B,2,FALSE)),VLOOKUP(G115,Rubrieken!A:B,2,FALSE),"")</f>
        <v/>
      </c>
      <c r="I115" s="150">
        <f t="shared" si="9"/>
        <v>0</v>
      </c>
      <c r="J115" s="151" t="str">
        <f t="shared" si="10"/>
        <v/>
      </c>
      <c r="K115" s="151" t="str">
        <f t="shared" si="11"/>
        <v/>
      </c>
      <c r="L115" s="151" t="str">
        <f t="shared" si="12"/>
        <v/>
      </c>
      <c r="M115" s="151" t="str">
        <f t="shared" si="13"/>
        <v/>
      </c>
      <c r="N115" s="151" t="str">
        <f t="shared" si="14"/>
        <v/>
      </c>
      <c r="O115" s="151" t="str">
        <f t="shared" si="15"/>
        <v/>
      </c>
      <c r="P115" s="151" t="str">
        <f t="shared" si="16"/>
        <v/>
      </c>
      <c r="Q115" s="151" t="str">
        <f t="shared" si="17"/>
        <v/>
      </c>
    </row>
    <row r="116" spans="1:17">
      <c r="A116" s="75"/>
      <c r="H116" s="139" t="str">
        <f>IF(ISTEXT(VLOOKUP(G116,Rubrieken!A:B,2,FALSE)),VLOOKUP(G116,Rubrieken!A:B,2,FALSE),"")</f>
        <v/>
      </c>
      <c r="I116" s="150">
        <f t="shared" si="9"/>
        <v>0</v>
      </c>
      <c r="J116" s="151" t="str">
        <f t="shared" si="10"/>
        <v/>
      </c>
      <c r="K116" s="151" t="str">
        <f t="shared" si="11"/>
        <v/>
      </c>
      <c r="L116" s="151" t="str">
        <f t="shared" si="12"/>
        <v/>
      </c>
      <c r="M116" s="151" t="str">
        <f t="shared" si="13"/>
        <v/>
      </c>
      <c r="N116" s="151" t="str">
        <f t="shared" si="14"/>
        <v/>
      </c>
      <c r="O116" s="151" t="str">
        <f t="shared" si="15"/>
        <v/>
      </c>
      <c r="P116" s="151" t="str">
        <f t="shared" si="16"/>
        <v/>
      </c>
      <c r="Q116" s="151" t="str">
        <f t="shared" si="17"/>
        <v/>
      </c>
    </row>
    <row r="117" spans="1:17">
      <c r="A117" s="75"/>
      <c r="H117" s="139" t="str">
        <f>IF(ISTEXT(VLOOKUP(G117,Rubrieken!A:B,2,FALSE)),VLOOKUP(G117,Rubrieken!A:B,2,FALSE),"")</f>
        <v/>
      </c>
      <c r="I117" s="150">
        <f t="shared" si="9"/>
        <v>0</v>
      </c>
      <c r="J117" s="151" t="str">
        <f t="shared" si="10"/>
        <v/>
      </c>
      <c r="K117" s="151" t="str">
        <f t="shared" si="11"/>
        <v/>
      </c>
      <c r="L117" s="151" t="str">
        <f t="shared" si="12"/>
        <v/>
      </c>
      <c r="M117" s="151" t="str">
        <f t="shared" si="13"/>
        <v/>
      </c>
      <c r="N117" s="151" t="str">
        <f t="shared" si="14"/>
        <v/>
      </c>
      <c r="O117" s="151" t="str">
        <f t="shared" si="15"/>
        <v/>
      </c>
      <c r="P117" s="151" t="str">
        <f t="shared" si="16"/>
        <v/>
      </c>
      <c r="Q117" s="151" t="str">
        <f t="shared" si="17"/>
        <v/>
      </c>
    </row>
    <row r="118" spans="1:17">
      <c r="A118" s="75"/>
      <c r="H118" s="139" t="str">
        <f>IF(ISTEXT(VLOOKUP(G118,Rubrieken!A:B,2,FALSE)),VLOOKUP(G118,Rubrieken!A:B,2,FALSE),"")</f>
        <v/>
      </c>
      <c r="I118" s="150">
        <f t="shared" si="9"/>
        <v>0</v>
      </c>
      <c r="J118" s="151" t="str">
        <f t="shared" si="10"/>
        <v/>
      </c>
      <c r="K118" s="151" t="str">
        <f t="shared" si="11"/>
        <v/>
      </c>
      <c r="L118" s="151" t="str">
        <f t="shared" si="12"/>
        <v/>
      </c>
      <c r="M118" s="151" t="str">
        <f t="shared" si="13"/>
        <v/>
      </c>
      <c r="N118" s="151" t="str">
        <f t="shared" si="14"/>
        <v/>
      </c>
      <c r="O118" s="151" t="str">
        <f t="shared" si="15"/>
        <v/>
      </c>
      <c r="P118" s="151" t="str">
        <f t="shared" si="16"/>
        <v/>
      </c>
      <c r="Q118" s="151" t="str">
        <f t="shared" si="17"/>
        <v/>
      </c>
    </row>
    <row r="119" spans="1:17">
      <c r="A119" s="75"/>
      <c r="H119" s="139" t="str">
        <f>IF(ISTEXT(VLOOKUP(G119,Rubrieken!A:B,2,FALSE)),VLOOKUP(G119,Rubrieken!A:B,2,FALSE),"")</f>
        <v/>
      </c>
      <c r="I119" s="150">
        <f t="shared" si="9"/>
        <v>0</v>
      </c>
      <c r="J119" s="151" t="str">
        <f t="shared" si="10"/>
        <v/>
      </c>
      <c r="K119" s="151" t="str">
        <f t="shared" si="11"/>
        <v/>
      </c>
      <c r="L119" s="151" t="str">
        <f t="shared" si="12"/>
        <v/>
      </c>
      <c r="M119" s="151" t="str">
        <f t="shared" si="13"/>
        <v/>
      </c>
      <c r="N119" s="151" t="str">
        <f t="shared" si="14"/>
        <v/>
      </c>
      <c r="O119" s="151" t="str">
        <f t="shared" si="15"/>
        <v/>
      </c>
      <c r="P119" s="151" t="str">
        <f t="shared" si="16"/>
        <v/>
      </c>
      <c r="Q119" s="151" t="str">
        <f t="shared" si="17"/>
        <v/>
      </c>
    </row>
    <row r="120" spans="1:17">
      <c r="A120" s="75"/>
      <c r="H120" s="139" t="str">
        <f>IF(ISTEXT(VLOOKUP(G120,Rubrieken!A:B,2,FALSE)),VLOOKUP(G120,Rubrieken!A:B,2,FALSE),"")</f>
        <v/>
      </c>
      <c r="I120" s="150">
        <f t="shared" si="9"/>
        <v>0</v>
      </c>
      <c r="J120" s="151" t="str">
        <f t="shared" si="10"/>
        <v/>
      </c>
      <c r="K120" s="151" t="str">
        <f t="shared" si="11"/>
        <v/>
      </c>
      <c r="L120" s="151" t="str">
        <f t="shared" si="12"/>
        <v/>
      </c>
      <c r="M120" s="151" t="str">
        <f t="shared" si="13"/>
        <v/>
      </c>
      <c r="N120" s="151" t="str">
        <f t="shared" si="14"/>
        <v/>
      </c>
      <c r="O120" s="151" t="str">
        <f t="shared" si="15"/>
        <v/>
      </c>
      <c r="P120" s="151" t="str">
        <f t="shared" si="16"/>
        <v/>
      </c>
      <c r="Q120" s="151" t="str">
        <f t="shared" si="17"/>
        <v/>
      </c>
    </row>
    <row r="121" spans="1:17">
      <c r="A121" s="75"/>
      <c r="H121" s="139" t="str">
        <f>IF(ISTEXT(VLOOKUP(G121,Rubrieken!A:B,2,FALSE)),VLOOKUP(G121,Rubrieken!A:B,2,FALSE),"")</f>
        <v/>
      </c>
      <c r="I121" s="150">
        <f t="shared" si="9"/>
        <v>0</v>
      </c>
      <c r="J121" s="151" t="str">
        <f t="shared" si="10"/>
        <v/>
      </c>
      <c r="K121" s="151" t="str">
        <f t="shared" si="11"/>
        <v/>
      </c>
      <c r="L121" s="151" t="str">
        <f t="shared" si="12"/>
        <v/>
      </c>
      <c r="M121" s="151" t="str">
        <f t="shared" si="13"/>
        <v/>
      </c>
      <c r="N121" s="151" t="str">
        <f t="shared" si="14"/>
        <v/>
      </c>
      <c r="O121" s="151" t="str">
        <f t="shared" si="15"/>
        <v/>
      </c>
      <c r="P121" s="151" t="str">
        <f t="shared" si="16"/>
        <v/>
      </c>
      <c r="Q121" s="151" t="str">
        <f t="shared" si="17"/>
        <v/>
      </c>
    </row>
    <row r="122" spans="1:17">
      <c r="A122" s="75"/>
      <c r="H122" s="139" t="str">
        <f>IF(ISTEXT(VLOOKUP(G122,Rubrieken!A:B,2,FALSE)),VLOOKUP(G122,Rubrieken!A:B,2,FALSE),"")</f>
        <v/>
      </c>
      <c r="I122" s="150">
        <f t="shared" si="9"/>
        <v>0</v>
      </c>
      <c r="J122" s="151" t="str">
        <f t="shared" si="10"/>
        <v/>
      </c>
      <c r="K122" s="151" t="str">
        <f t="shared" si="11"/>
        <v/>
      </c>
      <c r="L122" s="151" t="str">
        <f t="shared" si="12"/>
        <v/>
      </c>
      <c r="M122" s="151" t="str">
        <f t="shared" si="13"/>
        <v/>
      </c>
      <c r="N122" s="151" t="str">
        <f t="shared" si="14"/>
        <v/>
      </c>
      <c r="O122" s="151" t="str">
        <f t="shared" si="15"/>
        <v/>
      </c>
      <c r="P122" s="151" t="str">
        <f t="shared" si="16"/>
        <v/>
      </c>
      <c r="Q122" s="151" t="str">
        <f t="shared" si="17"/>
        <v/>
      </c>
    </row>
    <row r="123" spans="1:17">
      <c r="A123" s="75"/>
      <c r="H123" s="139" t="str">
        <f>IF(ISTEXT(VLOOKUP(G123,Rubrieken!A:B,2,FALSE)),VLOOKUP(G123,Rubrieken!A:B,2,FALSE),"")</f>
        <v/>
      </c>
      <c r="I123" s="150">
        <f t="shared" si="9"/>
        <v>0</v>
      </c>
      <c r="J123" s="151" t="str">
        <f t="shared" si="10"/>
        <v/>
      </c>
      <c r="K123" s="151" t="str">
        <f t="shared" si="11"/>
        <v/>
      </c>
      <c r="L123" s="151" t="str">
        <f t="shared" si="12"/>
        <v/>
      </c>
      <c r="M123" s="151" t="str">
        <f t="shared" si="13"/>
        <v/>
      </c>
      <c r="N123" s="151" t="str">
        <f t="shared" si="14"/>
        <v/>
      </c>
      <c r="O123" s="151" t="str">
        <f t="shared" si="15"/>
        <v/>
      </c>
      <c r="P123" s="151" t="str">
        <f t="shared" si="16"/>
        <v/>
      </c>
      <c r="Q123" s="151" t="str">
        <f t="shared" si="17"/>
        <v/>
      </c>
    </row>
    <row r="124" spans="1:17">
      <c r="A124" s="75"/>
      <c r="H124" s="139" t="str">
        <f>IF(ISTEXT(VLOOKUP(G124,Rubrieken!A:B,2,FALSE)),VLOOKUP(G124,Rubrieken!A:B,2,FALSE),"")</f>
        <v/>
      </c>
      <c r="I124" s="150">
        <f t="shared" si="9"/>
        <v>0</v>
      </c>
      <c r="J124" s="151" t="str">
        <f t="shared" si="10"/>
        <v/>
      </c>
      <c r="K124" s="151" t="str">
        <f t="shared" si="11"/>
        <v/>
      </c>
      <c r="L124" s="151" t="str">
        <f t="shared" si="12"/>
        <v/>
      </c>
      <c r="M124" s="151" t="str">
        <f t="shared" si="13"/>
        <v/>
      </c>
      <c r="N124" s="151" t="str">
        <f t="shared" si="14"/>
        <v/>
      </c>
      <c r="O124" s="151" t="str">
        <f t="shared" si="15"/>
        <v/>
      </c>
      <c r="P124" s="151" t="str">
        <f t="shared" si="16"/>
        <v/>
      </c>
      <c r="Q124" s="151" t="str">
        <f t="shared" si="17"/>
        <v/>
      </c>
    </row>
    <row r="125" spans="1:17">
      <c r="A125" s="75"/>
      <c r="H125" s="139" t="str">
        <f>IF(ISTEXT(VLOOKUP(G125,Rubrieken!A:B,2,FALSE)),VLOOKUP(G125,Rubrieken!A:B,2,FALSE),"")</f>
        <v/>
      </c>
      <c r="I125" s="150">
        <f t="shared" si="9"/>
        <v>0</v>
      </c>
      <c r="J125" s="151" t="str">
        <f t="shared" si="10"/>
        <v/>
      </c>
      <c r="K125" s="151" t="str">
        <f t="shared" si="11"/>
        <v/>
      </c>
      <c r="L125" s="151" t="str">
        <f t="shared" si="12"/>
        <v/>
      </c>
      <c r="M125" s="151" t="str">
        <f t="shared" si="13"/>
        <v/>
      </c>
      <c r="N125" s="151" t="str">
        <f t="shared" si="14"/>
        <v/>
      </c>
      <c r="O125" s="151" t="str">
        <f t="shared" si="15"/>
        <v/>
      </c>
      <c r="P125" s="151" t="str">
        <f t="shared" si="16"/>
        <v/>
      </c>
      <c r="Q125" s="151" t="str">
        <f t="shared" si="17"/>
        <v/>
      </c>
    </row>
    <row r="126" spans="1:17">
      <c r="A126" s="75"/>
      <c r="H126" s="139" t="str">
        <f>IF(ISTEXT(VLOOKUP(G126,Rubrieken!A:B,2,FALSE)),VLOOKUP(G126,Rubrieken!A:B,2,FALSE),"")</f>
        <v/>
      </c>
      <c r="I126" s="150">
        <f t="shared" si="9"/>
        <v>0</v>
      </c>
      <c r="J126" s="151" t="str">
        <f t="shared" si="10"/>
        <v/>
      </c>
      <c r="K126" s="151" t="str">
        <f t="shared" si="11"/>
        <v/>
      </c>
      <c r="L126" s="151" t="str">
        <f t="shared" si="12"/>
        <v/>
      </c>
      <c r="M126" s="151" t="str">
        <f t="shared" si="13"/>
        <v/>
      </c>
      <c r="N126" s="151" t="str">
        <f t="shared" si="14"/>
        <v/>
      </c>
      <c r="O126" s="151" t="str">
        <f t="shared" si="15"/>
        <v/>
      </c>
      <c r="P126" s="151" t="str">
        <f t="shared" si="16"/>
        <v/>
      </c>
      <c r="Q126" s="151" t="str">
        <f t="shared" si="17"/>
        <v/>
      </c>
    </row>
    <row r="127" spans="1:17">
      <c r="A127" s="75"/>
      <c r="H127" s="139" t="str">
        <f>IF(ISTEXT(VLOOKUP(G127,Rubrieken!A:B,2,FALSE)),VLOOKUP(G127,Rubrieken!A:B,2,FALSE),"")</f>
        <v/>
      </c>
      <c r="I127" s="150">
        <f t="shared" si="9"/>
        <v>0</v>
      </c>
      <c r="J127" s="151" t="str">
        <f t="shared" si="10"/>
        <v/>
      </c>
      <c r="K127" s="151" t="str">
        <f t="shared" si="11"/>
        <v/>
      </c>
      <c r="L127" s="151" t="str">
        <f t="shared" si="12"/>
        <v/>
      </c>
      <c r="M127" s="151" t="str">
        <f t="shared" si="13"/>
        <v/>
      </c>
      <c r="N127" s="151" t="str">
        <f t="shared" si="14"/>
        <v/>
      </c>
      <c r="O127" s="151" t="str">
        <f t="shared" si="15"/>
        <v/>
      </c>
      <c r="P127" s="151" t="str">
        <f t="shared" si="16"/>
        <v/>
      </c>
      <c r="Q127" s="151" t="str">
        <f t="shared" si="17"/>
        <v/>
      </c>
    </row>
    <row r="128" spans="1:17">
      <c r="A128" s="75"/>
      <c r="H128" s="139" t="str">
        <f>IF(ISTEXT(VLOOKUP(G128,Rubrieken!A:B,2,FALSE)),VLOOKUP(G128,Rubrieken!A:B,2,FALSE),"")</f>
        <v/>
      </c>
      <c r="I128" s="150">
        <f t="shared" si="9"/>
        <v>0</v>
      </c>
      <c r="J128" s="151" t="str">
        <f t="shared" si="10"/>
        <v/>
      </c>
      <c r="K128" s="151" t="str">
        <f t="shared" si="11"/>
        <v/>
      </c>
      <c r="L128" s="151" t="str">
        <f t="shared" si="12"/>
        <v/>
      </c>
      <c r="M128" s="151" t="str">
        <f t="shared" si="13"/>
        <v/>
      </c>
      <c r="N128" s="151" t="str">
        <f t="shared" si="14"/>
        <v/>
      </c>
      <c r="O128" s="151" t="str">
        <f t="shared" si="15"/>
        <v/>
      </c>
      <c r="P128" s="151" t="str">
        <f t="shared" si="16"/>
        <v/>
      </c>
      <c r="Q128" s="151" t="str">
        <f t="shared" si="17"/>
        <v/>
      </c>
    </row>
    <row r="129" spans="1:17">
      <c r="A129" s="75"/>
      <c r="H129" s="139" t="str">
        <f>IF(ISTEXT(VLOOKUP(G129,Rubrieken!A:B,2,FALSE)),VLOOKUP(G129,Rubrieken!A:B,2,FALSE),"")</f>
        <v/>
      </c>
      <c r="I129" s="150">
        <f t="shared" si="9"/>
        <v>0</v>
      </c>
      <c r="J129" s="151" t="str">
        <f t="shared" si="10"/>
        <v/>
      </c>
      <c r="K129" s="151" t="str">
        <f t="shared" si="11"/>
        <v/>
      </c>
      <c r="L129" s="151" t="str">
        <f t="shared" si="12"/>
        <v/>
      </c>
      <c r="M129" s="151" t="str">
        <f t="shared" si="13"/>
        <v/>
      </c>
      <c r="N129" s="151" t="str">
        <f t="shared" si="14"/>
        <v/>
      </c>
      <c r="O129" s="151" t="str">
        <f t="shared" si="15"/>
        <v/>
      </c>
      <c r="P129" s="151" t="str">
        <f t="shared" si="16"/>
        <v/>
      </c>
      <c r="Q129" s="151" t="str">
        <f t="shared" si="17"/>
        <v/>
      </c>
    </row>
    <row r="130" spans="1:17">
      <c r="A130" s="75"/>
      <c r="H130" s="139" t="str">
        <f>IF(ISTEXT(VLOOKUP(G130,Rubrieken!A:B,2,FALSE)),VLOOKUP(G130,Rubrieken!A:B,2,FALSE),"")</f>
        <v/>
      </c>
      <c r="I130" s="150">
        <f t="shared" si="9"/>
        <v>0</v>
      </c>
      <c r="J130" s="151" t="str">
        <f t="shared" si="10"/>
        <v/>
      </c>
      <c r="K130" s="151" t="str">
        <f t="shared" si="11"/>
        <v/>
      </c>
      <c r="L130" s="151" t="str">
        <f t="shared" si="12"/>
        <v/>
      </c>
      <c r="M130" s="151" t="str">
        <f t="shared" si="13"/>
        <v/>
      </c>
      <c r="N130" s="151" t="str">
        <f t="shared" si="14"/>
        <v/>
      </c>
      <c r="O130" s="151" t="str">
        <f t="shared" si="15"/>
        <v/>
      </c>
      <c r="P130" s="151" t="str">
        <f t="shared" si="16"/>
        <v/>
      </c>
      <c r="Q130" s="151" t="str">
        <f t="shared" si="17"/>
        <v/>
      </c>
    </row>
    <row r="131" spans="1:17">
      <c r="A131" s="75"/>
      <c r="H131" s="139" t="str">
        <f>IF(ISTEXT(VLOOKUP(G131,Rubrieken!A:B,2,FALSE)),VLOOKUP(G131,Rubrieken!A:B,2,FALSE),"")</f>
        <v/>
      </c>
      <c r="I131" s="150">
        <f t="shared" si="9"/>
        <v>0</v>
      </c>
      <c r="J131" s="151" t="str">
        <f t="shared" si="10"/>
        <v/>
      </c>
      <c r="K131" s="151" t="str">
        <f t="shared" si="11"/>
        <v/>
      </c>
      <c r="L131" s="151" t="str">
        <f t="shared" si="12"/>
        <v/>
      </c>
      <c r="M131" s="151" t="str">
        <f t="shared" si="13"/>
        <v/>
      </c>
      <c r="N131" s="151" t="str">
        <f t="shared" si="14"/>
        <v/>
      </c>
      <c r="O131" s="151" t="str">
        <f t="shared" si="15"/>
        <v/>
      </c>
      <c r="P131" s="151" t="str">
        <f t="shared" si="16"/>
        <v/>
      </c>
      <c r="Q131" s="151" t="str">
        <f t="shared" si="17"/>
        <v/>
      </c>
    </row>
    <row r="132" spans="1:17">
      <c r="A132" s="75"/>
      <c r="H132" s="139" t="str">
        <f>IF(ISTEXT(VLOOKUP(G132,Rubrieken!A:B,2,FALSE)),VLOOKUP(G132,Rubrieken!A:B,2,FALSE),"")</f>
        <v/>
      </c>
      <c r="I132" s="150">
        <f t="shared" si="9"/>
        <v>0</v>
      </c>
      <c r="J132" s="151" t="str">
        <f t="shared" si="10"/>
        <v/>
      </c>
      <c r="K132" s="151" t="str">
        <f t="shared" si="11"/>
        <v/>
      </c>
      <c r="L132" s="151" t="str">
        <f t="shared" si="12"/>
        <v/>
      </c>
      <c r="M132" s="151" t="str">
        <f t="shared" si="13"/>
        <v/>
      </c>
      <c r="N132" s="151" t="str">
        <f t="shared" si="14"/>
        <v/>
      </c>
      <c r="O132" s="151" t="str">
        <f t="shared" si="15"/>
        <v/>
      </c>
      <c r="P132" s="151" t="str">
        <f t="shared" si="16"/>
        <v/>
      </c>
      <c r="Q132" s="151" t="str">
        <f t="shared" si="17"/>
        <v/>
      </c>
    </row>
    <row r="133" spans="1:17">
      <c r="A133" s="75"/>
      <c r="H133" s="139" t="str">
        <f>IF(ISTEXT(VLOOKUP(G133,Rubrieken!A:B,2,FALSE)),VLOOKUP(G133,Rubrieken!A:B,2,FALSE),"")</f>
        <v/>
      </c>
      <c r="I133" s="150">
        <f t="shared" si="9"/>
        <v>0</v>
      </c>
      <c r="J133" s="151" t="str">
        <f t="shared" si="10"/>
        <v/>
      </c>
      <c r="K133" s="151" t="str">
        <f t="shared" si="11"/>
        <v/>
      </c>
      <c r="L133" s="151" t="str">
        <f t="shared" si="12"/>
        <v/>
      </c>
      <c r="M133" s="151" t="str">
        <f t="shared" si="13"/>
        <v/>
      </c>
      <c r="N133" s="151" t="str">
        <f t="shared" si="14"/>
        <v/>
      </c>
      <c r="O133" s="151" t="str">
        <f t="shared" si="15"/>
        <v/>
      </c>
      <c r="P133" s="151" t="str">
        <f t="shared" si="16"/>
        <v/>
      </c>
      <c r="Q133" s="151" t="str">
        <f t="shared" si="17"/>
        <v/>
      </c>
    </row>
    <row r="134" spans="1:17">
      <c r="A134" s="75"/>
      <c r="H134" s="139" t="str">
        <f>IF(ISTEXT(VLOOKUP(G134,Rubrieken!A:B,2,FALSE)),VLOOKUP(G134,Rubrieken!A:B,2,FALSE),"")</f>
        <v/>
      </c>
      <c r="I134" s="150">
        <f t="shared" si="9"/>
        <v>0</v>
      </c>
      <c r="J134" s="151" t="str">
        <f t="shared" si="10"/>
        <v/>
      </c>
      <c r="K134" s="151" t="str">
        <f t="shared" si="11"/>
        <v/>
      </c>
      <c r="L134" s="151" t="str">
        <f t="shared" si="12"/>
        <v/>
      </c>
      <c r="M134" s="151" t="str">
        <f t="shared" si="13"/>
        <v/>
      </c>
      <c r="N134" s="151" t="str">
        <f t="shared" si="14"/>
        <v/>
      </c>
      <c r="O134" s="151" t="str">
        <f t="shared" si="15"/>
        <v/>
      </c>
      <c r="P134" s="151" t="str">
        <f t="shared" si="16"/>
        <v/>
      </c>
      <c r="Q134" s="151" t="str">
        <f t="shared" si="17"/>
        <v/>
      </c>
    </row>
    <row r="135" spans="1:17">
      <c r="A135" s="75"/>
      <c r="H135" s="139" t="str">
        <f>IF(ISTEXT(VLOOKUP(G135,Rubrieken!A:B,2,FALSE)),VLOOKUP(G135,Rubrieken!A:B,2,FALSE),"")</f>
        <v/>
      </c>
      <c r="I135" s="150">
        <f t="shared" si="9"/>
        <v>0</v>
      </c>
      <c r="J135" s="151" t="str">
        <f t="shared" si="10"/>
        <v/>
      </c>
      <c r="K135" s="151" t="str">
        <f t="shared" si="11"/>
        <v/>
      </c>
      <c r="L135" s="151" t="str">
        <f t="shared" si="12"/>
        <v/>
      </c>
      <c r="M135" s="151" t="str">
        <f t="shared" si="13"/>
        <v/>
      </c>
      <c r="N135" s="151" t="str">
        <f t="shared" si="14"/>
        <v/>
      </c>
      <c r="O135" s="151" t="str">
        <f t="shared" si="15"/>
        <v/>
      </c>
      <c r="P135" s="151" t="str">
        <f t="shared" si="16"/>
        <v/>
      </c>
      <c r="Q135" s="151" t="str">
        <f t="shared" si="17"/>
        <v/>
      </c>
    </row>
    <row r="136" spans="1:17">
      <c r="A136" s="75"/>
      <c r="H136" s="139" t="str">
        <f>IF(ISTEXT(VLOOKUP(G136,Rubrieken!A:B,2,FALSE)),VLOOKUP(G136,Rubrieken!A:B,2,FALSE),"")</f>
        <v/>
      </c>
      <c r="I136" s="150">
        <f t="shared" ref="I136:I199" si="18">D136-E136+F136</f>
        <v>0</v>
      </c>
      <c r="J136" s="151" t="str">
        <f t="shared" ref="J136:J199" si="19">CONCATENATE(K136,L136,M136,N136,O136,P136)</f>
        <v/>
      </c>
      <c r="K136" s="151" t="str">
        <f t="shared" ref="K136:K199" si="20">IF(AND(D136=0,E136=0),"",IF(H136="","Er is nog geen rubriek ingevuld. ",""))</f>
        <v/>
      </c>
      <c r="L136" s="151" t="str">
        <f t="shared" ref="L136:L199" si="21">IF(AND(ISNUMBER(D136),ISNUMBER(E136),(D136*E136)^2&gt;0),"Bedrag in en uit zijn beiden ingevuld. ","")</f>
        <v/>
      </c>
      <c r="M136" s="151" t="str">
        <f t="shared" ref="M136:M199" si="22">IF(AND(D136&gt;0,ISNUMBER(F136&gt;0)),"Geen btw bij bank inkomsten. ","")</f>
        <v/>
      </c>
      <c r="N136" s="151" t="str">
        <f t="shared" ref="N136:N199" si="23">IF(ISNUMBER(E136),IF(F136/0.182&gt;E136,"Btw is groter dan 21%. ",""),"")</f>
        <v/>
      </c>
      <c r="O136" s="151" t="str">
        <f t="shared" ref="O136:O199" si="24">IF(I136=0,"",IF(Q136="","Geen datum ingevuld. ",""))</f>
        <v/>
      </c>
      <c r="P136" s="151" t="str">
        <f t="shared" ref="P136:P199" si="25">IF(I136&lt;&gt;0,IF(CONCATENATE(K136,L136,M136,N136,O136)="","Hele regel is goed!",""),"")</f>
        <v/>
      </c>
      <c r="Q136" s="151" t="str">
        <f t="shared" ref="Q136:Q199" si="26">IF(B136="","",CEILING(MONTH(B136)/3,1))</f>
        <v/>
      </c>
    </row>
    <row r="137" spans="1:17">
      <c r="A137" s="75"/>
      <c r="H137" s="139" t="str">
        <f>IF(ISTEXT(VLOOKUP(G137,Rubrieken!A:B,2,FALSE)),VLOOKUP(G137,Rubrieken!A:B,2,FALSE),"")</f>
        <v/>
      </c>
      <c r="I137" s="150">
        <f t="shared" si="18"/>
        <v>0</v>
      </c>
      <c r="J137" s="151" t="str">
        <f t="shared" si="19"/>
        <v/>
      </c>
      <c r="K137" s="151" t="str">
        <f t="shared" si="20"/>
        <v/>
      </c>
      <c r="L137" s="151" t="str">
        <f t="shared" si="21"/>
        <v/>
      </c>
      <c r="M137" s="151" t="str">
        <f t="shared" si="22"/>
        <v/>
      </c>
      <c r="N137" s="151" t="str">
        <f t="shared" si="23"/>
        <v/>
      </c>
      <c r="O137" s="151" t="str">
        <f t="shared" si="24"/>
        <v/>
      </c>
      <c r="P137" s="151" t="str">
        <f t="shared" si="25"/>
        <v/>
      </c>
      <c r="Q137" s="151" t="str">
        <f t="shared" si="26"/>
        <v/>
      </c>
    </row>
    <row r="138" spans="1:17">
      <c r="A138" s="75"/>
      <c r="H138" s="139" t="str">
        <f>IF(ISTEXT(VLOOKUP(G138,Rubrieken!A:B,2,FALSE)),VLOOKUP(G138,Rubrieken!A:B,2,FALSE),"")</f>
        <v/>
      </c>
      <c r="I138" s="150">
        <f t="shared" si="18"/>
        <v>0</v>
      </c>
      <c r="J138" s="151" t="str">
        <f t="shared" si="19"/>
        <v/>
      </c>
      <c r="K138" s="151" t="str">
        <f t="shared" si="20"/>
        <v/>
      </c>
      <c r="L138" s="151" t="str">
        <f t="shared" si="21"/>
        <v/>
      </c>
      <c r="M138" s="151" t="str">
        <f t="shared" si="22"/>
        <v/>
      </c>
      <c r="N138" s="151" t="str">
        <f t="shared" si="23"/>
        <v/>
      </c>
      <c r="O138" s="151" t="str">
        <f t="shared" si="24"/>
        <v/>
      </c>
      <c r="P138" s="151" t="str">
        <f t="shared" si="25"/>
        <v/>
      </c>
      <c r="Q138" s="151" t="str">
        <f t="shared" si="26"/>
        <v/>
      </c>
    </row>
    <row r="139" spans="1:17">
      <c r="A139" s="75"/>
      <c r="H139" s="139" t="str">
        <f>IF(ISTEXT(VLOOKUP(G139,Rubrieken!A:B,2,FALSE)),VLOOKUP(G139,Rubrieken!A:B,2,FALSE),"")</f>
        <v/>
      </c>
      <c r="I139" s="150">
        <f t="shared" si="18"/>
        <v>0</v>
      </c>
      <c r="J139" s="151" t="str">
        <f t="shared" si="19"/>
        <v/>
      </c>
      <c r="K139" s="151" t="str">
        <f t="shared" si="20"/>
        <v/>
      </c>
      <c r="L139" s="151" t="str">
        <f t="shared" si="21"/>
        <v/>
      </c>
      <c r="M139" s="151" t="str">
        <f t="shared" si="22"/>
        <v/>
      </c>
      <c r="N139" s="151" t="str">
        <f t="shared" si="23"/>
        <v/>
      </c>
      <c r="O139" s="151" t="str">
        <f t="shared" si="24"/>
        <v/>
      </c>
      <c r="P139" s="151" t="str">
        <f t="shared" si="25"/>
        <v/>
      </c>
      <c r="Q139" s="151" t="str">
        <f t="shared" si="26"/>
        <v/>
      </c>
    </row>
    <row r="140" spans="1:17">
      <c r="A140" s="75"/>
      <c r="H140" s="139" t="str">
        <f>IF(ISTEXT(VLOOKUP(G140,Rubrieken!A:B,2,FALSE)),VLOOKUP(G140,Rubrieken!A:B,2,FALSE),"")</f>
        <v/>
      </c>
      <c r="I140" s="150">
        <f t="shared" si="18"/>
        <v>0</v>
      </c>
      <c r="J140" s="151" t="str">
        <f t="shared" si="19"/>
        <v/>
      </c>
      <c r="K140" s="151" t="str">
        <f t="shared" si="20"/>
        <v/>
      </c>
      <c r="L140" s="151" t="str">
        <f t="shared" si="21"/>
        <v/>
      </c>
      <c r="M140" s="151" t="str">
        <f t="shared" si="22"/>
        <v/>
      </c>
      <c r="N140" s="151" t="str">
        <f t="shared" si="23"/>
        <v/>
      </c>
      <c r="O140" s="151" t="str">
        <f t="shared" si="24"/>
        <v/>
      </c>
      <c r="P140" s="151" t="str">
        <f t="shared" si="25"/>
        <v/>
      </c>
      <c r="Q140" s="151" t="str">
        <f t="shared" si="26"/>
        <v/>
      </c>
    </row>
    <row r="141" spans="1:17">
      <c r="A141" s="75"/>
      <c r="H141" s="139" t="str">
        <f>IF(ISTEXT(VLOOKUP(G141,Rubrieken!A:B,2,FALSE)),VLOOKUP(G141,Rubrieken!A:B,2,FALSE),"")</f>
        <v/>
      </c>
      <c r="I141" s="150">
        <f t="shared" si="18"/>
        <v>0</v>
      </c>
      <c r="J141" s="151" t="str">
        <f t="shared" si="19"/>
        <v/>
      </c>
      <c r="K141" s="151" t="str">
        <f t="shared" si="20"/>
        <v/>
      </c>
      <c r="L141" s="151" t="str">
        <f t="shared" si="21"/>
        <v/>
      </c>
      <c r="M141" s="151" t="str">
        <f t="shared" si="22"/>
        <v/>
      </c>
      <c r="N141" s="151" t="str">
        <f t="shared" si="23"/>
        <v/>
      </c>
      <c r="O141" s="151" t="str">
        <f t="shared" si="24"/>
        <v/>
      </c>
      <c r="P141" s="151" t="str">
        <f t="shared" si="25"/>
        <v/>
      </c>
      <c r="Q141" s="151" t="str">
        <f t="shared" si="26"/>
        <v/>
      </c>
    </row>
    <row r="142" spans="1:17">
      <c r="A142" s="75"/>
      <c r="H142" s="139" t="str">
        <f>IF(ISTEXT(VLOOKUP(G142,Rubrieken!A:B,2,FALSE)),VLOOKUP(G142,Rubrieken!A:B,2,FALSE),"")</f>
        <v/>
      </c>
      <c r="I142" s="150">
        <f t="shared" si="18"/>
        <v>0</v>
      </c>
      <c r="J142" s="151" t="str">
        <f t="shared" si="19"/>
        <v/>
      </c>
      <c r="K142" s="151" t="str">
        <f t="shared" si="20"/>
        <v/>
      </c>
      <c r="L142" s="151" t="str">
        <f t="shared" si="21"/>
        <v/>
      </c>
      <c r="M142" s="151" t="str">
        <f t="shared" si="22"/>
        <v/>
      </c>
      <c r="N142" s="151" t="str">
        <f t="shared" si="23"/>
        <v/>
      </c>
      <c r="O142" s="151" t="str">
        <f t="shared" si="24"/>
        <v/>
      </c>
      <c r="P142" s="151" t="str">
        <f t="shared" si="25"/>
        <v/>
      </c>
      <c r="Q142" s="151" t="str">
        <f t="shared" si="26"/>
        <v/>
      </c>
    </row>
    <row r="143" spans="1:17">
      <c r="A143" s="75"/>
      <c r="H143" s="139" t="str">
        <f>IF(ISTEXT(VLOOKUP(G143,Rubrieken!A:B,2,FALSE)),VLOOKUP(G143,Rubrieken!A:B,2,FALSE),"")</f>
        <v/>
      </c>
      <c r="I143" s="150">
        <f t="shared" si="18"/>
        <v>0</v>
      </c>
      <c r="J143" s="151" t="str">
        <f t="shared" si="19"/>
        <v/>
      </c>
      <c r="K143" s="151" t="str">
        <f t="shared" si="20"/>
        <v/>
      </c>
      <c r="L143" s="151" t="str">
        <f t="shared" si="21"/>
        <v/>
      </c>
      <c r="M143" s="151" t="str">
        <f t="shared" si="22"/>
        <v/>
      </c>
      <c r="N143" s="151" t="str">
        <f t="shared" si="23"/>
        <v/>
      </c>
      <c r="O143" s="151" t="str">
        <f t="shared" si="24"/>
        <v/>
      </c>
      <c r="P143" s="151" t="str">
        <f t="shared" si="25"/>
        <v/>
      </c>
      <c r="Q143" s="151" t="str">
        <f t="shared" si="26"/>
        <v/>
      </c>
    </row>
    <row r="144" spans="1:17">
      <c r="A144" s="75"/>
      <c r="H144" s="139" t="str">
        <f>IF(ISTEXT(VLOOKUP(G144,Rubrieken!A:B,2,FALSE)),VLOOKUP(G144,Rubrieken!A:B,2,FALSE),"")</f>
        <v/>
      </c>
      <c r="I144" s="150">
        <f t="shared" si="18"/>
        <v>0</v>
      </c>
      <c r="J144" s="151" t="str">
        <f t="shared" si="19"/>
        <v/>
      </c>
      <c r="K144" s="151" t="str">
        <f t="shared" si="20"/>
        <v/>
      </c>
      <c r="L144" s="151" t="str">
        <f t="shared" si="21"/>
        <v/>
      </c>
      <c r="M144" s="151" t="str">
        <f t="shared" si="22"/>
        <v/>
      </c>
      <c r="N144" s="151" t="str">
        <f t="shared" si="23"/>
        <v/>
      </c>
      <c r="O144" s="151" t="str">
        <f t="shared" si="24"/>
        <v/>
      </c>
      <c r="P144" s="151" t="str">
        <f t="shared" si="25"/>
        <v/>
      </c>
      <c r="Q144" s="151" t="str">
        <f t="shared" si="26"/>
        <v/>
      </c>
    </row>
    <row r="145" spans="1:17">
      <c r="A145" s="75"/>
      <c r="H145" s="139" t="str">
        <f>IF(ISTEXT(VLOOKUP(G145,Rubrieken!A:B,2,FALSE)),VLOOKUP(G145,Rubrieken!A:B,2,FALSE),"")</f>
        <v/>
      </c>
      <c r="I145" s="150">
        <f t="shared" si="18"/>
        <v>0</v>
      </c>
      <c r="J145" s="151" t="str">
        <f t="shared" si="19"/>
        <v/>
      </c>
      <c r="K145" s="151" t="str">
        <f t="shared" si="20"/>
        <v/>
      </c>
      <c r="L145" s="151" t="str">
        <f t="shared" si="21"/>
        <v/>
      </c>
      <c r="M145" s="151" t="str">
        <f t="shared" si="22"/>
        <v/>
      </c>
      <c r="N145" s="151" t="str">
        <f t="shared" si="23"/>
        <v/>
      </c>
      <c r="O145" s="151" t="str">
        <f t="shared" si="24"/>
        <v/>
      </c>
      <c r="P145" s="151" t="str">
        <f t="shared" si="25"/>
        <v/>
      </c>
      <c r="Q145" s="151" t="str">
        <f t="shared" si="26"/>
        <v/>
      </c>
    </row>
    <row r="146" spans="1:17">
      <c r="A146" s="75"/>
      <c r="H146" s="139" t="str">
        <f>IF(ISTEXT(VLOOKUP(G146,Rubrieken!A:B,2,FALSE)),VLOOKUP(G146,Rubrieken!A:B,2,FALSE),"")</f>
        <v/>
      </c>
      <c r="I146" s="150">
        <f t="shared" si="18"/>
        <v>0</v>
      </c>
      <c r="J146" s="151" t="str">
        <f t="shared" si="19"/>
        <v/>
      </c>
      <c r="K146" s="151" t="str">
        <f t="shared" si="20"/>
        <v/>
      </c>
      <c r="L146" s="151" t="str">
        <f t="shared" si="21"/>
        <v/>
      </c>
      <c r="M146" s="151" t="str">
        <f t="shared" si="22"/>
        <v/>
      </c>
      <c r="N146" s="151" t="str">
        <f t="shared" si="23"/>
        <v/>
      </c>
      <c r="O146" s="151" t="str">
        <f t="shared" si="24"/>
        <v/>
      </c>
      <c r="P146" s="151" t="str">
        <f t="shared" si="25"/>
        <v/>
      </c>
      <c r="Q146" s="151" t="str">
        <f t="shared" si="26"/>
        <v/>
      </c>
    </row>
    <row r="147" spans="1:17">
      <c r="A147" s="75"/>
      <c r="H147" s="139" t="str">
        <f>IF(ISTEXT(VLOOKUP(G147,Rubrieken!A:B,2,FALSE)),VLOOKUP(G147,Rubrieken!A:B,2,FALSE),"")</f>
        <v/>
      </c>
      <c r="I147" s="150">
        <f t="shared" si="18"/>
        <v>0</v>
      </c>
      <c r="J147" s="151" t="str">
        <f t="shared" si="19"/>
        <v/>
      </c>
      <c r="K147" s="151" t="str">
        <f t="shared" si="20"/>
        <v/>
      </c>
      <c r="L147" s="151" t="str">
        <f t="shared" si="21"/>
        <v/>
      </c>
      <c r="M147" s="151" t="str">
        <f t="shared" si="22"/>
        <v/>
      </c>
      <c r="N147" s="151" t="str">
        <f t="shared" si="23"/>
        <v/>
      </c>
      <c r="O147" s="151" t="str">
        <f t="shared" si="24"/>
        <v/>
      </c>
      <c r="P147" s="151" t="str">
        <f t="shared" si="25"/>
        <v/>
      </c>
      <c r="Q147" s="151" t="str">
        <f t="shared" si="26"/>
        <v/>
      </c>
    </row>
    <row r="148" spans="1:17">
      <c r="A148" s="75"/>
      <c r="H148" s="139" t="str">
        <f>IF(ISTEXT(VLOOKUP(G148,Rubrieken!A:B,2,FALSE)),VLOOKUP(G148,Rubrieken!A:B,2,FALSE),"")</f>
        <v/>
      </c>
      <c r="I148" s="150">
        <f t="shared" si="18"/>
        <v>0</v>
      </c>
      <c r="J148" s="151" t="str">
        <f t="shared" si="19"/>
        <v/>
      </c>
      <c r="K148" s="151" t="str">
        <f t="shared" si="20"/>
        <v/>
      </c>
      <c r="L148" s="151" t="str">
        <f t="shared" si="21"/>
        <v/>
      </c>
      <c r="M148" s="151" t="str">
        <f t="shared" si="22"/>
        <v/>
      </c>
      <c r="N148" s="151" t="str">
        <f t="shared" si="23"/>
        <v/>
      </c>
      <c r="O148" s="151" t="str">
        <f t="shared" si="24"/>
        <v/>
      </c>
      <c r="P148" s="151" t="str">
        <f t="shared" si="25"/>
        <v/>
      </c>
      <c r="Q148" s="151" t="str">
        <f t="shared" si="26"/>
        <v/>
      </c>
    </row>
    <row r="149" spans="1:17">
      <c r="A149" s="75"/>
      <c r="H149" s="139" t="str">
        <f>IF(ISTEXT(VLOOKUP(G149,Rubrieken!A:B,2,FALSE)),VLOOKUP(G149,Rubrieken!A:B,2,FALSE),"")</f>
        <v/>
      </c>
      <c r="I149" s="150">
        <f t="shared" si="18"/>
        <v>0</v>
      </c>
      <c r="J149" s="151" t="str">
        <f t="shared" si="19"/>
        <v/>
      </c>
      <c r="K149" s="151" t="str">
        <f t="shared" si="20"/>
        <v/>
      </c>
      <c r="L149" s="151" t="str">
        <f t="shared" si="21"/>
        <v/>
      </c>
      <c r="M149" s="151" t="str">
        <f t="shared" si="22"/>
        <v/>
      </c>
      <c r="N149" s="151" t="str">
        <f t="shared" si="23"/>
        <v/>
      </c>
      <c r="O149" s="151" t="str">
        <f t="shared" si="24"/>
        <v/>
      </c>
      <c r="P149" s="151" t="str">
        <f t="shared" si="25"/>
        <v/>
      </c>
      <c r="Q149" s="151" t="str">
        <f t="shared" si="26"/>
        <v/>
      </c>
    </row>
    <row r="150" spans="1:17">
      <c r="A150" s="75"/>
      <c r="H150" s="139" t="str">
        <f>IF(ISTEXT(VLOOKUP(G150,Rubrieken!A:B,2,FALSE)),VLOOKUP(G150,Rubrieken!A:B,2,FALSE),"")</f>
        <v/>
      </c>
      <c r="I150" s="150">
        <f t="shared" si="18"/>
        <v>0</v>
      </c>
      <c r="J150" s="151" t="str">
        <f t="shared" si="19"/>
        <v/>
      </c>
      <c r="K150" s="151" t="str">
        <f t="shared" si="20"/>
        <v/>
      </c>
      <c r="L150" s="151" t="str">
        <f t="shared" si="21"/>
        <v/>
      </c>
      <c r="M150" s="151" t="str">
        <f t="shared" si="22"/>
        <v/>
      </c>
      <c r="N150" s="151" t="str">
        <f t="shared" si="23"/>
        <v/>
      </c>
      <c r="O150" s="151" t="str">
        <f t="shared" si="24"/>
        <v/>
      </c>
      <c r="P150" s="151" t="str">
        <f t="shared" si="25"/>
        <v/>
      </c>
      <c r="Q150" s="151" t="str">
        <f t="shared" si="26"/>
        <v/>
      </c>
    </row>
    <row r="151" spans="1:17">
      <c r="A151" s="75"/>
      <c r="H151" s="139" t="str">
        <f>IF(ISTEXT(VLOOKUP(G151,Rubrieken!A:B,2,FALSE)),VLOOKUP(G151,Rubrieken!A:B,2,FALSE),"")</f>
        <v/>
      </c>
      <c r="I151" s="150">
        <f t="shared" si="18"/>
        <v>0</v>
      </c>
      <c r="J151" s="151" t="str">
        <f t="shared" si="19"/>
        <v/>
      </c>
      <c r="K151" s="151" t="str">
        <f t="shared" si="20"/>
        <v/>
      </c>
      <c r="L151" s="151" t="str">
        <f t="shared" si="21"/>
        <v/>
      </c>
      <c r="M151" s="151" t="str">
        <f t="shared" si="22"/>
        <v/>
      </c>
      <c r="N151" s="151" t="str">
        <f t="shared" si="23"/>
        <v/>
      </c>
      <c r="O151" s="151" t="str">
        <f t="shared" si="24"/>
        <v/>
      </c>
      <c r="P151" s="151" t="str">
        <f t="shared" si="25"/>
        <v/>
      </c>
      <c r="Q151" s="151" t="str">
        <f t="shared" si="26"/>
        <v/>
      </c>
    </row>
    <row r="152" spans="1:17">
      <c r="A152" s="75"/>
      <c r="H152" s="139" t="str">
        <f>IF(ISTEXT(VLOOKUP(G152,Rubrieken!A:B,2,FALSE)),VLOOKUP(G152,Rubrieken!A:B,2,FALSE),"")</f>
        <v/>
      </c>
      <c r="I152" s="150">
        <f t="shared" si="18"/>
        <v>0</v>
      </c>
      <c r="J152" s="151" t="str">
        <f t="shared" si="19"/>
        <v/>
      </c>
      <c r="K152" s="151" t="str">
        <f t="shared" si="20"/>
        <v/>
      </c>
      <c r="L152" s="151" t="str">
        <f t="shared" si="21"/>
        <v/>
      </c>
      <c r="M152" s="151" t="str">
        <f t="shared" si="22"/>
        <v/>
      </c>
      <c r="N152" s="151" t="str">
        <f t="shared" si="23"/>
        <v/>
      </c>
      <c r="O152" s="151" t="str">
        <f t="shared" si="24"/>
        <v/>
      </c>
      <c r="P152" s="151" t="str">
        <f t="shared" si="25"/>
        <v/>
      </c>
      <c r="Q152" s="151" t="str">
        <f t="shared" si="26"/>
        <v/>
      </c>
    </row>
    <row r="153" spans="1:17">
      <c r="A153" s="75"/>
      <c r="H153" s="139" t="str">
        <f>IF(ISTEXT(VLOOKUP(G153,Rubrieken!A:B,2,FALSE)),VLOOKUP(G153,Rubrieken!A:B,2,FALSE),"")</f>
        <v/>
      </c>
      <c r="I153" s="150">
        <f t="shared" si="18"/>
        <v>0</v>
      </c>
      <c r="J153" s="151" t="str">
        <f t="shared" si="19"/>
        <v/>
      </c>
      <c r="K153" s="151" t="str">
        <f t="shared" si="20"/>
        <v/>
      </c>
      <c r="L153" s="151" t="str">
        <f t="shared" si="21"/>
        <v/>
      </c>
      <c r="M153" s="151" t="str">
        <f t="shared" si="22"/>
        <v/>
      </c>
      <c r="N153" s="151" t="str">
        <f t="shared" si="23"/>
        <v/>
      </c>
      <c r="O153" s="151" t="str">
        <f t="shared" si="24"/>
        <v/>
      </c>
      <c r="P153" s="151" t="str">
        <f t="shared" si="25"/>
        <v/>
      </c>
      <c r="Q153" s="151" t="str">
        <f t="shared" si="26"/>
        <v/>
      </c>
    </row>
    <row r="154" spans="1:17">
      <c r="A154" s="75"/>
      <c r="H154" s="139" t="str">
        <f>IF(ISTEXT(VLOOKUP(G154,Rubrieken!A:B,2,FALSE)),VLOOKUP(G154,Rubrieken!A:B,2,FALSE),"")</f>
        <v/>
      </c>
      <c r="I154" s="150">
        <f t="shared" si="18"/>
        <v>0</v>
      </c>
      <c r="J154" s="151" t="str">
        <f t="shared" si="19"/>
        <v/>
      </c>
      <c r="K154" s="151" t="str">
        <f t="shared" si="20"/>
        <v/>
      </c>
      <c r="L154" s="151" t="str">
        <f t="shared" si="21"/>
        <v/>
      </c>
      <c r="M154" s="151" t="str">
        <f t="shared" si="22"/>
        <v/>
      </c>
      <c r="N154" s="151" t="str">
        <f t="shared" si="23"/>
        <v/>
      </c>
      <c r="O154" s="151" t="str">
        <f t="shared" si="24"/>
        <v/>
      </c>
      <c r="P154" s="151" t="str">
        <f t="shared" si="25"/>
        <v/>
      </c>
      <c r="Q154" s="151" t="str">
        <f t="shared" si="26"/>
        <v/>
      </c>
    </row>
    <row r="155" spans="1:17">
      <c r="A155" s="75"/>
      <c r="H155" s="139" t="str">
        <f>IF(ISTEXT(VLOOKUP(G155,Rubrieken!A:B,2,FALSE)),VLOOKUP(G155,Rubrieken!A:B,2,FALSE),"")</f>
        <v/>
      </c>
      <c r="I155" s="150">
        <f t="shared" si="18"/>
        <v>0</v>
      </c>
      <c r="J155" s="151" t="str">
        <f t="shared" si="19"/>
        <v/>
      </c>
      <c r="K155" s="151" t="str">
        <f t="shared" si="20"/>
        <v/>
      </c>
      <c r="L155" s="151" t="str">
        <f t="shared" si="21"/>
        <v/>
      </c>
      <c r="M155" s="151" t="str">
        <f t="shared" si="22"/>
        <v/>
      </c>
      <c r="N155" s="151" t="str">
        <f t="shared" si="23"/>
        <v/>
      </c>
      <c r="O155" s="151" t="str">
        <f t="shared" si="24"/>
        <v/>
      </c>
      <c r="P155" s="151" t="str">
        <f t="shared" si="25"/>
        <v/>
      </c>
      <c r="Q155" s="151" t="str">
        <f t="shared" si="26"/>
        <v/>
      </c>
    </row>
    <row r="156" spans="1:17">
      <c r="A156" s="75"/>
      <c r="H156" s="139" t="str">
        <f>IF(ISTEXT(VLOOKUP(G156,Rubrieken!A:B,2,FALSE)),VLOOKUP(G156,Rubrieken!A:B,2,FALSE),"")</f>
        <v/>
      </c>
      <c r="I156" s="150">
        <f t="shared" si="18"/>
        <v>0</v>
      </c>
      <c r="J156" s="151" t="str">
        <f t="shared" si="19"/>
        <v/>
      </c>
      <c r="K156" s="151" t="str">
        <f t="shared" si="20"/>
        <v/>
      </c>
      <c r="L156" s="151" t="str">
        <f t="shared" si="21"/>
        <v/>
      </c>
      <c r="M156" s="151" t="str">
        <f t="shared" si="22"/>
        <v/>
      </c>
      <c r="N156" s="151" t="str">
        <f t="shared" si="23"/>
        <v/>
      </c>
      <c r="O156" s="151" t="str">
        <f t="shared" si="24"/>
        <v/>
      </c>
      <c r="P156" s="151" t="str">
        <f t="shared" si="25"/>
        <v/>
      </c>
      <c r="Q156" s="151" t="str">
        <f t="shared" si="26"/>
        <v/>
      </c>
    </row>
    <row r="157" spans="1:17">
      <c r="A157" s="75"/>
      <c r="H157" s="139" t="str">
        <f>IF(ISTEXT(VLOOKUP(G157,Rubrieken!A:B,2,FALSE)),VLOOKUP(G157,Rubrieken!A:B,2,FALSE),"")</f>
        <v/>
      </c>
      <c r="I157" s="150">
        <f t="shared" si="18"/>
        <v>0</v>
      </c>
      <c r="J157" s="151" t="str">
        <f t="shared" si="19"/>
        <v/>
      </c>
      <c r="K157" s="151" t="str">
        <f t="shared" si="20"/>
        <v/>
      </c>
      <c r="L157" s="151" t="str">
        <f t="shared" si="21"/>
        <v/>
      </c>
      <c r="M157" s="151" t="str">
        <f t="shared" si="22"/>
        <v/>
      </c>
      <c r="N157" s="151" t="str">
        <f t="shared" si="23"/>
        <v/>
      </c>
      <c r="O157" s="151" t="str">
        <f t="shared" si="24"/>
        <v/>
      </c>
      <c r="P157" s="151" t="str">
        <f t="shared" si="25"/>
        <v/>
      </c>
      <c r="Q157" s="151" t="str">
        <f t="shared" si="26"/>
        <v/>
      </c>
    </row>
    <row r="158" spans="1:17">
      <c r="A158" s="75"/>
      <c r="H158" s="139" t="str">
        <f>IF(ISTEXT(VLOOKUP(G158,Rubrieken!A:B,2,FALSE)),VLOOKUP(G158,Rubrieken!A:B,2,FALSE),"")</f>
        <v/>
      </c>
      <c r="I158" s="150">
        <f t="shared" si="18"/>
        <v>0</v>
      </c>
      <c r="J158" s="151" t="str">
        <f t="shared" si="19"/>
        <v/>
      </c>
      <c r="K158" s="151" t="str">
        <f t="shared" si="20"/>
        <v/>
      </c>
      <c r="L158" s="151" t="str">
        <f t="shared" si="21"/>
        <v/>
      </c>
      <c r="M158" s="151" t="str">
        <f t="shared" si="22"/>
        <v/>
      </c>
      <c r="N158" s="151" t="str">
        <f t="shared" si="23"/>
        <v/>
      </c>
      <c r="O158" s="151" t="str">
        <f t="shared" si="24"/>
        <v/>
      </c>
      <c r="P158" s="151" t="str">
        <f t="shared" si="25"/>
        <v/>
      </c>
      <c r="Q158" s="151" t="str">
        <f t="shared" si="26"/>
        <v/>
      </c>
    </row>
    <row r="159" spans="1:17">
      <c r="A159" s="75"/>
      <c r="H159" s="139" t="str">
        <f>IF(ISTEXT(VLOOKUP(G159,Rubrieken!A:B,2,FALSE)),VLOOKUP(G159,Rubrieken!A:B,2,FALSE),"")</f>
        <v/>
      </c>
      <c r="I159" s="150">
        <f t="shared" si="18"/>
        <v>0</v>
      </c>
      <c r="J159" s="151" t="str">
        <f t="shared" si="19"/>
        <v/>
      </c>
      <c r="K159" s="151" t="str">
        <f t="shared" si="20"/>
        <v/>
      </c>
      <c r="L159" s="151" t="str">
        <f t="shared" si="21"/>
        <v/>
      </c>
      <c r="M159" s="151" t="str">
        <f t="shared" si="22"/>
        <v/>
      </c>
      <c r="N159" s="151" t="str">
        <f t="shared" si="23"/>
        <v/>
      </c>
      <c r="O159" s="151" t="str">
        <f t="shared" si="24"/>
        <v/>
      </c>
      <c r="P159" s="151" t="str">
        <f t="shared" si="25"/>
        <v/>
      </c>
      <c r="Q159" s="151" t="str">
        <f t="shared" si="26"/>
        <v/>
      </c>
    </row>
    <row r="160" spans="1:17">
      <c r="A160" s="75"/>
      <c r="H160" s="139" t="str">
        <f>IF(ISTEXT(VLOOKUP(G160,Rubrieken!A:B,2,FALSE)),VLOOKUP(G160,Rubrieken!A:B,2,FALSE),"")</f>
        <v/>
      </c>
      <c r="I160" s="150">
        <f t="shared" si="18"/>
        <v>0</v>
      </c>
      <c r="J160" s="151" t="str">
        <f t="shared" si="19"/>
        <v/>
      </c>
      <c r="K160" s="151" t="str">
        <f t="shared" si="20"/>
        <v/>
      </c>
      <c r="L160" s="151" t="str">
        <f t="shared" si="21"/>
        <v/>
      </c>
      <c r="M160" s="151" t="str">
        <f t="shared" si="22"/>
        <v/>
      </c>
      <c r="N160" s="151" t="str">
        <f t="shared" si="23"/>
        <v/>
      </c>
      <c r="O160" s="151" t="str">
        <f t="shared" si="24"/>
        <v/>
      </c>
      <c r="P160" s="151" t="str">
        <f t="shared" si="25"/>
        <v/>
      </c>
      <c r="Q160" s="151" t="str">
        <f t="shared" si="26"/>
        <v/>
      </c>
    </row>
    <row r="161" spans="1:17">
      <c r="A161" s="75"/>
      <c r="H161" s="139" t="str">
        <f>IF(ISTEXT(VLOOKUP(G161,Rubrieken!A:B,2,FALSE)),VLOOKUP(G161,Rubrieken!A:B,2,FALSE),"")</f>
        <v/>
      </c>
      <c r="I161" s="150">
        <f t="shared" si="18"/>
        <v>0</v>
      </c>
      <c r="J161" s="151" t="str">
        <f t="shared" si="19"/>
        <v/>
      </c>
      <c r="K161" s="151" t="str">
        <f t="shared" si="20"/>
        <v/>
      </c>
      <c r="L161" s="151" t="str">
        <f t="shared" si="21"/>
        <v/>
      </c>
      <c r="M161" s="151" t="str">
        <f t="shared" si="22"/>
        <v/>
      </c>
      <c r="N161" s="151" t="str">
        <f t="shared" si="23"/>
        <v/>
      </c>
      <c r="O161" s="151" t="str">
        <f t="shared" si="24"/>
        <v/>
      </c>
      <c r="P161" s="151" t="str">
        <f t="shared" si="25"/>
        <v/>
      </c>
      <c r="Q161" s="151" t="str">
        <f t="shared" si="26"/>
        <v/>
      </c>
    </row>
    <row r="162" spans="1:17">
      <c r="A162" s="75"/>
      <c r="H162" s="139" t="str">
        <f>IF(ISTEXT(VLOOKUP(G162,Rubrieken!A:B,2,FALSE)),VLOOKUP(G162,Rubrieken!A:B,2,FALSE),"")</f>
        <v/>
      </c>
      <c r="I162" s="150">
        <f t="shared" si="18"/>
        <v>0</v>
      </c>
      <c r="J162" s="151" t="str">
        <f t="shared" si="19"/>
        <v/>
      </c>
      <c r="K162" s="151" t="str">
        <f t="shared" si="20"/>
        <v/>
      </c>
      <c r="L162" s="151" t="str">
        <f t="shared" si="21"/>
        <v/>
      </c>
      <c r="M162" s="151" t="str">
        <f t="shared" si="22"/>
        <v/>
      </c>
      <c r="N162" s="151" t="str">
        <f t="shared" si="23"/>
        <v/>
      </c>
      <c r="O162" s="151" t="str">
        <f t="shared" si="24"/>
        <v/>
      </c>
      <c r="P162" s="151" t="str">
        <f t="shared" si="25"/>
        <v/>
      </c>
      <c r="Q162" s="151" t="str">
        <f t="shared" si="26"/>
        <v/>
      </c>
    </row>
    <row r="163" spans="1:17">
      <c r="A163" s="75"/>
      <c r="H163" s="139" t="str">
        <f>IF(ISTEXT(VLOOKUP(G163,Rubrieken!A:B,2,FALSE)),VLOOKUP(G163,Rubrieken!A:B,2,FALSE),"")</f>
        <v/>
      </c>
      <c r="I163" s="150">
        <f t="shared" si="18"/>
        <v>0</v>
      </c>
      <c r="J163" s="151" t="str">
        <f t="shared" si="19"/>
        <v/>
      </c>
      <c r="K163" s="151" t="str">
        <f t="shared" si="20"/>
        <v/>
      </c>
      <c r="L163" s="151" t="str">
        <f t="shared" si="21"/>
        <v/>
      </c>
      <c r="M163" s="151" t="str">
        <f t="shared" si="22"/>
        <v/>
      </c>
      <c r="N163" s="151" t="str">
        <f t="shared" si="23"/>
        <v/>
      </c>
      <c r="O163" s="151" t="str">
        <f t="shared" si="24"/>
        <v/>
      </c>
      <c r="P163" s="151" t="str">
        <f t="shared" si="25"/>
        <v/>
      </c>
      <c r="Q163" s="151" t="str">
        <f t="shared" si="26"/>
        <v/>
      </c>
    </row>
    <row r="164" spans="1:17">
      <c r="A164" s="75"/>
      <c r="H164" s="139" t="str">
        <f>IF(ISTEXT(VLOOKUP(G164,Rubrieken!A:B,2,FALSE)),VLOOKUP(G164,Rubrieken!A:B,2,FALSE),"")</f>
        <v/>
      </c>
      <c r="I164" s="150">
        <f t="shared" si="18"/>
        <v>0</v>
      </c>
      <c r="J164" s="151" t="str">
        <f t="shared" si="19"/>
        <v/>
      </c>
      <c r="K164" s="151" t="str">
        <f t="shared" si="20"/>
        <v/>
      </c>
      <c r="L164" s="151" t="str">
        <f t="shared" si="21"/>
        <v/>
      </c>
      <c r="M164" s="151" t="str">
        <f t="shared" si="22"/>
        <v/>
      </c>
      <c r="N164" s="151" t="str">
        <f t="shared" si="23"/>
        <v/>
      </c>
      <c r="O164" s="151" t="str">
        <f t="shared" si="24"/>
        <v/>
      </c>
      <c r="P164" s="151" t="str">
        <f t="shared" si="25"/>
        <v/>
      </c>
      <c r="Q164" s="151" t="str">
        <f t="shared" si="26"/>
        <v/>
      </c>
    </row>
    <row r="165" spans="1:17">
      <c r="A165" s="75"/>
      <c r="H165" s="139" t="str">
        <f>IF(ISTEXT(VLOOKUP(G165,Rubrieken!A:B,2,FALSE)),VLOOKUP(G165,Rubrieken!A:B,2,FALSE),"")</f>
        <v/>
      </c>
      <c r="I165" s="150">
        <f t="shared" si="18"/>
        <v>0</v>
      </c>
      <c r="J165" s="151" t="str">
        <f t="shared" si="19"/>
        <v/>
      </c>
      <c r="K165" s="151" t="str">
        <f t="shared" si="20"/>
        <v/>
      </c>
      <c r="L165" s="151" t="str">
        <f t="shared" si="21"/>
        <v/>
      </c>
      <c r="M165" s="151" t="str">
        <f t="shared" si="22"/>
        <v/>
      </c>
      <c r="N165" s="151" t="str">
        <f t="shared" si="23"/>
        <v/>
      </c>
      <c r="O165" s="151" t="str">
        <f t="shared" si="24"/>
        <v/>
      </c>
      <c r="P165" s="151" t="str">
        <f t="shared" si="25"/>
        <v/>
      </c>
      <c r="Q165" s="151" t="str">
        <f t="shared" si="26"/>
        <v/>
      </c>
    </row>
    <row r="166" spans="1:17">
      <c r="A166" s="75"/>
      <c r="H166" s="139" t="str">
        <f>IF(ISTEXT(VLOOKUP(G166,Rubrieken!A:B,2,FALSE)),VLOOKUP(G166,Rubrieken!A:B,2,FALSE),"")</f>
        <v/>
      </c>
      <c r="I166" s="150">
        <f t="shared" si="18"/>
        <v>0</v>
      </c>
      <c r="J166" s="151" t="str">
        <f t="shared" si="19"/>
        <v/>
      </c>
      <c r="K166" s="151" t="str">
        <f t="shared" si="20"/>
        <v/>
      </c>
      <c r="L166" s="151" t="str">
        <f t="shared" si="21"/>
        <v/>
      </c>
      <c r="M166" s="151" t="str">
        <f t="shared" si="22"/>
        <v/>
      </c>
      <c r="N166" s="151" t="str">
        <f t="shared" si="23"/>
        <v/>
      </c>
      <c r="O166" s="151" t="str">
        <f t="shared" si="24"/>
        <v/>
      </c>
      <c r="P166" s="151" t="str">
        <f t="shared" si="25"/>
        <v/>
      </c>
      <c r="Q166" s="151" t="str">
        <f t="shared" si="26"/>
        <v/>
      </c>
    </row>
    <row r="167" spans="1:17">
      <c r="A167" s="75"/>
      <c r="H167" s="139" t="str">
        <f>IF(ISTEXT(VLOOKUP(G167,Rubrieken!A:B,2,FALSE)),VLOOKUP(G167,Rubrieken!A:B,2,FALSE),"")</f>
        <v/>
      </c>
      <c r="I167" s="150">
        <f t="shared" si="18"/>
        <v>0</v>
      </c>
      <c r="J167" s="151" t="str">
        <f t="shared" si="19"/>
        <v/>
      </c>
      <c r="K167" s="151" t="str">
        <f t="shared" si="20"/>
        <v/>
      </c>
      <c r="L167" s="151" t="str">
        <f t="shared" si="21"/>
        <v/>
      </c>
      <c r="M167" s="151" t="str">
        <f t="shared" si="22"/>
        <v/>
      </c>
      <c r="N167" s="151" t="str">
        <f t="shared" si="23"/>
        <v/>
      </c>
      <c r="O167" s="151" t="str">
        <f t="shared" si="24"/>
        <v/>
      </c>
      <c r="P167" s="151" t="str">
        <f t="shared" si="25"/>
        <v/>
      </c>
      <c r="Q167" s="151" t="str">
        <f t="shared" si="26"/>
        <v/>
      </c>
    </row>
    <row r="168" spans="1:17">
      <c r="A168" s="75"/>
      <c r="H168" s="139" t="str">
        <f>IF(ISTEXT(VLOOKUP(G168,Rubrieken!A:B,2,FALSE)),VLOOKUP(G168,Rubrieken!A:B,2,FALSE),"")</f>
        <v/>
      </c>
      <c r="I168" s="150">
        <f t="shared" si="18"/>
        <v>0</v>
      </c>
      <c r="J168" s="151" t="str">
        <f t="shared" si="19"/>
        <v/>
      </c>
      <c r="K168" s="151" t="str">
        <f t="shared" si="20"/>
        <v/>
      </c>
      <c r="L168" s="151" t="str">
        <f t="shared" si="21"/>
        <v/>
      </c>
      <c r="M168" s="151" t="str">
        <f t="shared" si="22"/>
        <v/>
      </c>
      <c r="N168" s="151" t="str">
        <f t="shared" si="23"/>
        <v/>
      </c>
      <c r="O168" s="151" t="str">
        <f t="shared" si="24"/>
        <v/>
      </c>
      <c r="P168" s="151" t="str">
        <f t="shared" si="25"/>
        <v/>
      </c>
      <c r="Q168" s="151" t="str">
        <f t="shared" si="26"/>
        <v/>
      </c>
    </row>
    <row r="169" spans="1:17">
      <c r="A169" s="75"/>
      <c r="H169" s="139" t="str">
        <f>IF(ISTEXT(VLOOKUP(G169,Rubrieken!A:B,2,FALSE)),VLOOKUP(G169,Rubrieken!A:B,2,FALSE),"")</f>
        <v/>
      </c>
      <c r="I169" s="150">
        <f t="shared" si="18"/>
        <v>0</v>
      </c>
      <c r="J169" s="151" t="str">
        <f t="shared" si="19"/>
        <v/>
      </c>
      <c r="K169" s="151" t="str">
        <f t="shared" si="20"/>
        <v/>
      </c>
      <c r="L169" s="151" t="str">
        <f t="shared" si="21"/>
        <v/>
      </c>
      <c r="M169" s="151" t="str">
        <f t="shared" si="22"/>
        <v/>
      </c>
      <c r="N169" s="151" t="str">
        <f t="shared" si="23"/>
        <v/>
      </c>
      <c r="O169" s="151" t="str">
        <f t="shared" si="24"/>
        <v/>
      </c>
      <c r="P169" s="151" t="str">
        <f t="shared" si="25"/>
        <v/>
      </c>
      <c r="Q169" s="151" t="str">
        <f t="shared" si="26"/>
        <v/>
      </c>
    </row>
    <row r="170" spans="1:17">
      <c r="A170" s="75"/>
      <c r="H170" s="139" t="str">
        <f>IF(ISTEXT(VLOOKUP(G170,Rubrieken!A:B,2,FALSE)),VLOOKUP(G170,Rubrieken!A:B,2,FALSE),"")</f>
        <v/>
      </c>
      <c r="I170" s="150">
        <f t="shared" si="18"/>
        <v>0</v>
      </c>
      <c r="J170" s="151" t="str">
        <f t="shared" si="19"/>
        <v/>
      </c>
      <c r="K170" s="151" t="str">
        <f t="shared" si="20"/>
        <v/>
      </c>
      <c r="L170" s="151" t="str">
        <f t="shared" si="21"/>
        <v/>
      </c>
      <c r="M170" s="151" t="str">
        <f t="shared" si="22"/>
        <v/>
      </c>
      <c r="N170" s="151" t="str">
        <f t="shared" si="23"/>
        <v/>
      </c>
      <c r="O170" s="151" t="str">
        <f t="shared" si="24"/>
        <v/>
      </c>
      <c r="P170" s="151" t="str">
        <f t="shared" si="25"/>
        <v/>
      </c>
      <c r="Q170" s="151" t="str">
        <f t="shared" si="26"/>
        <v/>
      </c>
    </row>
    <row r="171" spans="1:17">
      <c r="A171" s="75"/>
      <c r="H171" s="139" t="str">
        <f>IF(ISTEXT(VLOOKUP(G171,Rubrieken!A:B,2,FALSE)),VLOOKUP(G171,Rubrieken!A:B,2,FALSE),"")</f>
        <v/>
      </c>
      <c r="I171" s="150">
        <f t="shared" si="18"/>
        <v>0</v>
      </c>
      <c r="J171" s="151" t="str">
        <f t="shared" si="19"/>
        <v/>
      </c>
      <c r="K171" s="151" t="str">
        <f t="shared" si="20"/>
        <v/>
      </c>
      <c r="L171" s="151" t="str">
        <f t="shared" si="21"/>
        <v/>
      </c>
      <c r="M171" s="151" t="str">
        <f t="shared" si="22"/>
        <v/>
      </c>
      <c r="N171" s="151" t="str">
        <f t="shared" si="23"/>
        <v/>
      </c>
      <c r="O171" s="151" t="str">
        <f t="shared" si="24"/>
        <v/>
      </c>
      <c r="P171" s="151" t="str">
        <f t="shared" si="25"/>
        <v/>
      </c>
      <c r="Q171" s="151" t="str">
        <f t="shared" si="26"/>
        <v/>
      </c>
    </row>
    <row r="172" spans="1:17">
      <c r="A172" s="75"/>
      <c r="H172" s="139" t="str">
        <f>IF(ISTEXT(VLOOKUP(G172,Rubrieken!A:B,2,FALSE)),VLOOKUP(G172,Rubrieken!A:B,2,FALSE),"")</f>
        <v/>
      </c>
      <c r="I172" s="150">
        <f t="shared" si="18"/>
        <v>0</v>
      </c>
      <c r="J172" s="151" t="str">
        <f t="shared" si="19"/>
        <v/>
      </c>
      <c r="K172" s="151" t="str">
        <f t="shared" si="20"/>
        <v/>
      </c>
      <c r="L172" s="151" t="str">
        <f t="shared" si="21"/>
        <v/>
      </c>
      <c r="M172" s="151" t="str">
        <f t="shared" si="22"/>
        <v/>
      </c>
      <c r="N172" s="151" t="str">
        <f t="shared" si="23"/>
        <v/>
      </c>
      <c r="O172" s="151" t="str">
        <f t="shared" si="24"/>
        <v/>
      </c>
      <c r="P172" s="151" t="str">
        <f t="shared" si="25"/>
        <v/>
      </c>
      <c r="Q172" s="151" t="str">
        <f t="shared" si="26"/>
        <v/>
      </c>
    </row>
    <row r="173" spans="1:17">
      <c r="A173" s="75"/>
      <c r="H173" s="139" t="str">
        <f>IF(ISTEXT(VLOOKUP(G173,Rubrieken!A:B,2,FALSE)),VLOOKUP(G173,Rubrieken!A:B,2,FALSE),"")</f>
        <v/>
      </c>
      <c r="I173" s="150">
        <f t="shared" si="18"/>
        <v>0</v>
      </c>
      <c r="J173" s="151" t="str">
        <f t="shared" si="19"/>
        <v/>
      </c>
      <c r="K173" s="151" t="str">
        <f t="shared" si="20"/>
        <v/>
      </c>
      <c r="L173" s="151" t="str">
        <f t="shared" si="21"/>
        <v/>
      </c>
      <c r="M173" s="151" t="str">
        <f t="shared" si="22"/>
        <v/>
      </c>
      <c r="N173" s="151" t="str">
        <f t="shared" si="23"/>
        <v/>
      </c>
      <c r="O173" s="151" t="str">
        <f t="shared" si="24"/>
        <v/>
      </c>
      <c r="P173" s="151" t="str">
        <f t="shared" si="25"/>
        <v/>
      </c>
      <c r="Q173" s="151" t="str">
        <f t="shared" si="26"/>
        <v/>
      </c>
    </row>
    <row r="174" spans="1:17">
      <c r="A174" s="75"/>
      <c r="H174" s="139" t="str">
        <f>IF(ISTEXT(VLOOKUP(G174,Rubrieken!A:B,2,FALSE)),VLOOKUP(G174,Rubrieken!A:B,2,FALSE),"")</f>
        <v/>
      </c>
      <c r="I174" s="150">
        <f t="shared" si="18"/>
        <v>0</v>
      </c>
      <c r="J174" s="151" t="str">
        <f t="shared" si="19"/>
        <v/>
      </c>
      <c r="K174" s="151" t="str">
        <f t="shared" si="20"/>
        <v/>
      </c>
      <c r="L174" s="151" t="str">
        <f t="shared" si="21"/>
        <v/>
      </c>
      <c r="M174" s="151" t="str">
        <f t="shared" si="22"/>
        <v/>
      </c>
      <c r="N174" s="151" t="str">
        <f t="shared" si="23"/>
        <v/>
      </c>
      <c r="O174" s="151" t="str">
        <f t="shared" si="24"/>
        <v/>
      </c>
      <c r="P174" s="151" t="str">
        <f t="shared" si="25"/>
        <v/>
      </c>
      <c r="Q174" s="151" t="str">
        <f t="shared" si="26"/>
        <v/>
      </c>
    </row>
    <row r="175" spans="1:17">
      <c r="A175" s="75"/>
      <c r="H175" s="139" t="str">
        <f>IF(ISTEXT(VLOOKUP(G175,Rubrieken!A:B,2,FALSE)),VLOOKUP(G175,Rubrieken!A:B,2,FALSE),"")</f>
        <v/>
      </c>
      <c r="I175" s="150">
        <f t="shared" si="18"/>
        <v>0</v>
      </c>
      <c r="J175" s="151" t="str">
        <f t="shared" si="19"/>
        <v/>
      </c>
      <c r="K175" s="151" t="str">
        <f t="shared" si="20"/>
        <v/>
      </c>
      <c r="L175" s="151" t="str">
        <f t="shared" si="21"/>
        <v/>
      </c>
      <c r="M175" s="151" t="str">
        <f t="shared" si="22"/>
        <v/>
      </c>
      <c r="N175" s="151" t="str">
        <f t="shared" si="23"/>
        <v/>
      </c>
      <c r="O175" s="151" t="str">
        <f t="shared" si="24"/>
        <v/>
      </c>
      <c r="P175" s="151" t="str">
        <f t="shared" si="25"/>
        <v/>
      </c>
      <c r="Q175" s="151" t="str">
        <f t="shared" si="26"/>
        <v/>
      </c>
    </row>
    <row r="176" spans="1:17">
      <c r="A176" s="75"/>
      <c r="H176" s="139" t="str">
        <f>IF(ISTEXT(VLOOKUP(G176,Rubrieken!A:B,2,FALSE)),VLOOKUP(G176,Rubrieken!A:B,2,FALSE),"")</f>
        <v/>
      </c>
      <c r="I176" s="150">
        <f t="shared" si="18"/>
        <v>0</v>
      </c>
      <c r="J176" s="151" t="str">
        <f t="shared" si="19"/>
        <v/>
      </c>
      <c r="K176" s="151" t="str">
        <f t="shared" si="20"/>
        <v/>
      </c>
      <c r="L176" s="151" t="str">
        <f t="shared" si="21"/>
        <v/>
      </c>
      <c r="M176" s="151" t="str">
        <f t="shared" si="22"/>
        <v/>
      </c>
      <c r="N176" s="151" t="str">
        <f t="shared" si="23"/>
        <v/>
      </c>
      <c r="O176" s="151" t="str">
        <f t="shared" si="24"/>
        <v/>
      </c>
      <c r="P176" s="151" t="str">
        <f t="shared" si="25"/>
        <v/>
      </c>
      <c r="Q176" s="151" t="str">
        <f t="shared" si="26"/>
        <v/>
      </c>
    </row>
    <row r="177" spans="1:17">
      <c r="A177" s="75"/>
      <c r="H177" s="139" t="str">
        <f>IF(ISTEXT(VLOOKUP(G177,Rubrieken!A:B,2,FALSE)),VLOOKUP(G177,Rubrieken!A:B,2,FALSE),"")</f>
        <v/>
      </c>
      <c r="I177" s="150">
        <f t="shared" si="18"/>
        <v>0</v>
      </c>
      <c r="J177" s="151" t="str">
        <f t="shared" si="19"/>
        <v/>
      </c>
      <c r="K177" s="151" t="str">
        <f t="shared" si="20"/>
        <v/>
      </c>
      <c r="L177" s="151" t="str">
        <f t="shared" si="21"/>
        <v/>
      </c>
      <c r="M177" s="151" t="str">
        <f t="shared" si="22"/>
        <v/>
      </c>
      <c r="N177" s="151" t="str">
        <f t="shared" si="23"/>
        <v/>
      </c>
      <c r="O177" s="151" t="str">
        <f t="shared" si="24"/>
        <v/>
      </c>
      <c r="P177" s="151" t="str">
        <f t="shared" si="25"/>
        <v/>
      </c>
      <c r="Q177" s="151" t="str">
        <f t="shared" si="26"/>
        <v/>
      </c>
    </row>
    <row r="178" spans="1:17">
      <c r="A178" s="75"/>
      <c r="H178" s="139" t="str">
        <f>IF(ISTEXT(VLOOKUP(G178,Rubrieken!A:B,2,FALSE)),VLOOKUP(G178,Rubrieken!A:B,2,FALSE),"")</f>
        <v/>
      </c>
      <c r="I178" s="150">
        <f t="shared" si="18"/>
        <v>0</v>
      </c>
      <c r="J178" s="151" t="str">
        <f t="shared" si="19"/>
        <v/>
      </c>
      <c r="K178" s="151" t="str">
        <f t="shared" si="20"/>
        <v/>
      </c>
      <c r="L178" s="151" t="str">
        <f t="shared" si="21"/>
        <v/>
      </c>
      <c r="M178" s="151" t="str">
        <f t="shared" si="22"/>
        <v/>
      </c>
      <c r="N178" s="151" t="str">
        <f t="shared" si="23"/>
        <v/>
      </c>
      <c r="O178" s="151" t="str">
        <f t="shared" si="24"/>
        <v/>
      </c>
      <c r="P178" s="151" t="str">
        <f t="shared" si="25"/>
        <v/>
      </c>
      <c r="Q178" s="151" t="str">
        <f t="shared" si="26"/>
        <v/>
      </c>
    </row>
    <row r="179" spans="1:17">
      <c r="A179" s="75"/>
      <c r="H179" s="139" t="str">
        <f>IF(ISTEXT(VLOOKUP(G179,Rubrieken!A:B,2,FALSE)),VLOOKUP(G179,Rubrieken!A:B,2,FALSE),"")</f>
        <v/>
      </c>
      <c r="I179" s="150">
        <f t="shared" si="18"/>
        <v>0</v>
      </c>
      <c r="J179" s="151" t="str">
        <f t="shared" si="19"/>
        <v/>
      </c>
      <c r="K179" s="151" t="str">
        <f t="shared" si="20"/>
        <v/>
      </c>
      <c r="L179" s="151" t="str">
        <f t="shared" si="21"/>
        <v/>
      </c>
      <c r="M179" s="151" t="str">
        <f t="shared" si="22"/>
        <v/>
      </c>
      <c r="N179" s="151" t="str">
        <f t="shared" si="23"/>
        <v/>
      </c>
      <c r="O179" s="151" t="str">
        <f t="shared" si="24"/>
        <v/>
      </c>
      <c r="P179" s="151" t="str">
        <f t="shared" si="25"/>
        <v/>
      </c>
      <c r="Q179" s="151" t="str">
        <f t="shared" si="26"/>
        <v/>
      </c>
    </row>
    <row r="180" spans="1:17">
      <c r="A180" s="75"/>
      <c r="H180" s="139" t="str">
        <f>IF(ISTEXT(VLOOKUP(G180,Rubrieken!A:B,2,FALSE)),VLOOKUP(G180,Rubrieken!A:B,2,FALSE),"")</f>
        <v/>
      </c>
      <c r="I180" s="150">
        <f t="shared" si="18"/>
        <v>0</v>
      </c>
      <c r="J180" s="151" t="str">
        <f t="shared" si="19"/>
        <v/>
      </c>
      <c r="K180" s="151" t="str">
        <f t="shared" si="20"/>
        <v/>
      </c>
      <c r="L180" s="151" t="str">
        <f t="shared" si="21"/>
        <v/>
      </c>
      <c r="M180" s="151" t="str">
        <f t="shared" si="22"/>
        <v/>
      </c>
      <c r="N180" s="151" t="str">
        <f t="shared" si="23"/>
        <v/>
      </c>
      <c r="O180" s="151" t="str">
        <f t="shared" si="24"/>
        <v/>
      </c>
      <c r="P180" s="151" t="str">
        <f t="shared" si="25"/>
        <v/>
      </c>
      <c r="Q180" s="151" t="str">
        <f t="shared" si="26"/>
        <v/>
      </c>
    </row>
    <row r="181" spans="1:17">
      <c r="A181" s="75"/>
      <c r="H181" s="139" t="str">
        <f>IF(ISTEXT(VLOOKUP(G181,Rubrieken!A:B,2,FALSE)),VLOOKUP(G181,Rubrieken!A:B,2,FALSE),"")</f>
        <v/>
      </c>
      <c r="I181" s="150">
        <f t="shared" si="18"/>
        <v>0</v>
      </c>
      <c r="J181" s="151" t="str">
        <f t="shared" si="19"/>
        <v/>
      </c>
      <c r="K181" s="151" t="str">
        <f t="shared" si="20"/>
        <v/>
      </c>
      <c r="L181" s="151" t="str">
        <f t="shared" si="21"/>
        <v/>
      </c>
      <c r="M181" s="151" t="str">
        <f t="shared" si="22"/>
        <v/>
      </c>
      <c r="N181" s="151" t="str">
        <f t="shared" si="23"/>
        <v/>
      </c>
      <c r="O181" s="151" t="str">
        <f t="shared" si="24"/>
        <v/>
      </c>
      <c r="P181" s="151" t="str">
        <f t="shared" si="25"/>
        <v/>
      </c>
      <c r="Q181" s="151" t="str">
        <f t="shared" si="26"/>
        <v/>
      </c>
    </row>
    <row r="182" spans="1:17">
      <c r="A182" s="75"/>
      <c r="H182" s="139" t="str">
        <f>IF(ISTEXT(VLOOKUP(G182,Rubrieken!A:B,2,FALSE)),VLOOKUP(G182,Rubrieken!A:B,2,FALSE),"")</f>
        <v/>
      </c>
      <c r="I182" s="150">
        <f t="shared" si="18"/>
        <v>0</v>
      </c>
      <c r="J182" s="151" t="str">
        <f t="shared" si="19"/>
        <v/>
      </c>
      <c r="K182" s="151" t="str">
        <f t="shared" si="20"/>
        <v/>
      </c>
      <c r="L182" s="151" t="str">
        <f t="shared" si="21"/>
        <v/>
      </c>
      <c r="M182" s="151" t="str">
        <f t="shared" si="22"/>
        <v/>
      </c>
      <c r="N182" s="151" t="str">
        <f t="shared" si="23"/>
        <v/>
      </c>
      <c r="O182" s="151" t="str">
        <f t="shared" si="24"/>
        <v/>
      </c>
      <c r="P182" s="151" t="str">
        <f t="shared" si="25"/>
        <v/>
      </c>
      <c r="Q182" s="151" t="str">
        <f t="shared" si="26"/>
        <v/>
      </c>
    </row>
    <row r="183" spans="1:17">
      <c r="A183" s="75"/>
      <c r="H183" s="139" t="str">
        <f>IF(ISTEXT(VLOOKUP(G183,Rubrieken!A:B,2,FALSE)),VLOOKUP(G183,Rubrieken!A:B,2,FALSE),"")</f>
        <v/>
      </c>
      <c r="I183" s="150">
        <f t="shared" si="18"/>
        <v>0</v>
      </c>
      <c r="J183" s="151" t="str">
        <f t="shared" si="19"/>
        <v/>
      </c>
      <c r="K183" s="151" t="str">
        <f t="shared" si="20"/>
        <v/>
      </c>
      <c r="L183" s="151" t="str">
        <f t="shared" si="21"/>
        <v/>
      </c>
      <c r="M183" s="151" t="str">
        <f t="shared" si="22"/>
        <v/>
      </c>
      <c r="N183" s="151" t="str">
        <f t="shared" si="23"/>
        <v/>
      </c>
      <c r="O183" s="151" t="str">
        <f t="shared" si="24"/>
        <v/>
      </c>
      <c r="P183" s="151" t="str">
        <f t="shared" si="25"/>
        <v/>
      </c>
      <c r="Q183" s="151" t="str">
        <f t="shared" si="26"/>
        <v/>
      </c>
    </row>
    <row r="184" spans="1:17">
      <c r="A184" s="75"/>
      <c r="H184" s="139" t="str">
        <f>IF(ISTEXT(VLOOKUP(G184,Rubrieken!A:B,2,FALSE)),VLOOKUP(G184,Rubrieken!A:B,2,FALSE),"")</f>
        <v/>
      </c>
      <c r="I184" s="150">
        <f t="shared" si="18"/>
        <v>0</v>
      </c>
      <c r="J184" s="151" t="str">
        <f t="shared" si="19"/>
        <v/>
      </c>
      <c r="K184" s="151" t="str">
        <f t="shared" si="20"/>
        <v/>
      </c>
      <c r="L184" s="151" t="str">
        <f t="shared" si="21"/>
        <v/>
      </c>
      <c r="M184" s="151" t="str">
        <f t="shared" si="22"/>
        <v/>
      </c>
      <c r="N184" s="151" t="str">
        <f t="shared" si="23"/>
        <v/>
      </c>
      <c r="O184" s="151" t="str">
        <f t="shared" si="24"/>
        <v/>
      </c>
      <c r="P184" s="151" t="str">
        <f t="shared" si="25"/>
        <v/>
      </c>
      <c r="Q184" s="151" t="str">
        <f t="shared" si="26"/>
        <v/>
      </c>
    </row>
    <row r="185" spans="1:17">
      <c r="A185" s="75"/>
      <c r="H185" s="139" t="str">
        <f>IF(ISTEXT(VLOOKUP(G185,Rubrieken!A:B,2,FALSE)),VLOOKUP(G185,Rubrieken!A:B,2,FALSE),"")</f>
        <v/>
      </c>
      <c r="I185" s="150">
        <f t="shared" si="18"/>
        <v>0</v>
      </c>
      <c r="J185" s="151" t="str">
        <f t="shared" si="19"/>
        <v/>
      </c>
      <c r="K185" s="151" t="str">
        <f t="shared" si="20"/>
        <v/>
      </c>
      <c r="L185" s="151" t="str">
        <f t="shared" si="21"/>
        <v/>
      </c>
      <c r="M185" s="151" t="str">
        <f t="shared" si="22"/>
        <v/>
      </c>
      <c r="N185" s="151" t="str">
        <f t="shared" si="23"/>
        <v/>
      </c>
      <c r="O185" s="151" t="str">
        <f t="shared" si="24"/>
        <v/>
      </c>
      <c r="P185" s="151" t="str">
        <f t="shared" si="25"/>
        <v/>
      </c>
      <c r="Q185" s="151" t="str">
        <f t="shared" si="26"/>
        <v/>
      </c>
    </row>
    <row r="186" spans="1:17">
      <c r="A186" s="75"/>
      <c r="H186" s="139" t="str">
        <f>IF(ISTEXT(VLOOKUP(G186,Rubrieken!A:B,2,FALSE)),VLOOKUP(G186,Rubrieken!A:B,2,FALSE),"")</f>
        <v/>
      </c>
      <c r="I186" s="150">
        <f t="shared" si="18"/>
        <v>0</v>
      </c>
      <c r="J186" s="151" t="str">
        <f t="shared" si="19"/>
        <v/>
      </c>
      <c r="K186" s="151" t="str">
        <f t="shared" si="20"/>
        <v/>
      </c>
      <c r="L186" s="151" t="str">
        <f t="shared" si="21"/>
        <v/>
      </c>
      <c r="M186" s="151" t="str">
        <f t="shared" si="22"/>
        <v/>
      </c>
      <c r="N186" s="151" t="str">
        <f t="shared" si="23"/>
        <v/>
      </c>
      <c r="O186" s="151" t="str">
        <f t="shared" si="24"/>
        <v/>
      </c>
      <c r="P186" s="151" t="str">
        <f t="shared" si="25"/>
        <v/>
      </c>
      <c r="Q186" s="151" t="str">
        <f t="shared" si="26"/>
        <v/>
      </c>
    </row>
    <row r="187" spans="1:17">
      <c r="A187" s="75"/>
      <c r="H187" s="139" t="str">
        <f>IF(ISTEXT(VLOOKUP(G187,Rubrieken!A:B,2,FALSE)),VLOOKUP(G187,Rubrieken!A:B,2,FALSE),"")</f>
        <v/>
      </c>
      <c r="I187" s="150">
        <f t="shared" si="18"/>
        <v>0</v>
      </c>
      <c r="J187" s="151" t="str">
        <f t="shared" si="19"/>
        <v/>
      </c>
      <c r="K187" s="151" t="str">
        <f t="shared" si="20"/>
        <v/>
      </c>
      <c r="L187" s="151" t="str">
        <f t="shared" si="21"/>
        <v/>
      </c>
      <c r="M187" s="151" t="str">
        <f t="shared" si="22"/>
        <v/>
      </c>
      <c r="N187" s="151" t="str">
        <f t="shared" si="23"/>
        <v/>
      </c>
      <c r="O187" s="151" t="str">
        <f t="shared" si="24"/>
        <v/>
      </c>
      <c r="P187" s="151" t="str">
        <f t="shared" si="25"/>
        <v/>
      </c>
      <c r="Q187" s="151" t="str">
        <f t="shared" si="26"/>
        <v/>
      </c>
    </row>
    <row r="188" spans="1:17">
      <c r="A188" s="75"/>
      <c r="H188" s="139" t="str">
        <f>IF(ISTEXT(VLOOKUP(G188,Rubrieken!A:B,2,FALSE)),VLOOKUP(G188,Rubrieken!A:B,2,FALSE),"")</f>
        <v/>
      </c>
      <c r="I188" s="150">
        <f t="shared" si="18"/>
        <v>0</v>
      </c>
      <c r="J188" s="151" t="str">
        <f t="shared" si="19"/>
        <v/>
      </c>
      <c r="K188" s="151" t="str">
        <f t="shared" si="20"/>
        <v/>
      </c>
      <c r="L188" s="151" t="str">
        <f t="shared" si="21"/>
        <v/>
      </c>
      <c r="M188" s="151" t="str">
        <f t="shared" si="22"/>
        <v/>
      </c>
      <c r="N188" s="151" t="str">
        <f t="shared" si="23"/>
        <v/>
      </c>
      <c r="O188" s="151" t="str">
        <f t="shared" si="24"/>
        <v/>
      </c>
      <c r="P188" s="151" t="str">
        <f t="shared" si="25"/>
        <v/>
      </c>
      <c r="Q188" s="151" t="str">
        <f t="shared" si="26"/>
        <v/>
      </c>
    </row>
    <row r="189" spans="1:17">
      <c r="A189" s="75"/>
      <c r="H189" s="139" t="str">
        <f>IF(ISTEXT(VLOOKUP(G189,Rubrieken!A:B,2,FALSE)),VLOOKUP(G189,Rubrieken!A:B,2,FALSE),"")</f>
        <v/>
      </c>
      <c r="I189" s="150">
        <f t="shared" si="18"/>
        <v>0</v>
      </c>
      <c r="J189" s="151" t="str">
        <f t="shared" si="19"/>
        <v/>
      </c>
      <c r="K189" s="151" t="str">
        <f t="shared" si="20"/>
        <v/>
      </c>
      <c r="L189" s="151" t="str">
        <f t="shared" si="21"/>
        <v/>
      </c>
      <c r="M189" s="151" t="str">
        <f t="shared" si="22"/>
        <v/>
      </c>
      <c r="N189" s="151" t="str">
        <f t="shared" si="23"/>
        <v/>
      </c>
      <c r="O189" s="151" t="str">
        <f t="shared" si="24"/>
        <v/>
      </c>
      <c r="P189" s="151" t="str">
        <f t="shared" si="25"/>
        <v/>
      </c>
      <c r="Q189" s="151" t="str">
        <f t="shared" si="26"/>
        <v/>
      </c>
    </row>
    <row r="190" spans="1:17">
      <c r="A190" s="75"/>
      <c r="H190" s="139" t="str">
        <f>IF(ISTEXT(VLOOKUP(G190,Rubrieken!A:B,2,FALSE)),VLOOKUP(G190,Rubrieken!A:B,2,FALSE),"")</f>
        <v/>
      </c>
      <c r="I190" s="150">
        <f t="shared" si="18"/>
        <v>0</v>
      </c>
      <c r="J190" s="151" t="str">
        <f t="shared" si="19"/>
        <v/>
      </c>
      <c r="K190" s="151" t="str">
        <f t="shared" si="20"/>
        <v/>
      </c>
      <c r="L190" s="151" t="str">
        <f t="shared" si="21"/>
        <v/>
      </c>
      <c r="M190" s="151" t="str">
        <f t="shared" si="22"/>
        <v/>
      </c>
      <c r="N190" s="151" t="str">
        <f t="shared" si="23"/>
        <v/>
      </c>
      <c r="O190" s="151" t="str">
        <f t="shared" si="24"/>
        <v/>
      </c>
      <c r="P190" s="151" t="str">
        <f t="shared" si="25"/>
        <v/>
      </c>
      <c r="Q190" s="151" t="str">
        <f t="shared" si="26"/>
        <v/>
      </c>
    </row>
    <row r="191" spans="1:17">
      <c r="A191" s="75"/>
      <c r="H191" s="139" t="str">
        <f>IF(ISTEXT(VLOOKUP(G191,Rubrieken!A:B,2,FALSE)),VLOOKUP(G191,Rubrieken!A:B,2,FALSE),"")</f>
        <v/>
      </c>
      <c r="I191" s="150">
        <f t="shared" si="18"/>
        <v>0</v>
      </c>
      <c r="J191" s="151" t="str">
        <f t="shared" si="19"/>
        <v/>
      </c>
      <c r="K191" s="151" t="str">
        <f t="shared" si="20"/>
        <v/>
      </c>
      <c r="L191" s="151" t="str">
        <f t="shared" si="21"/>
        <v/>
      </c>
      <c r="M191" s="151" t="str">
        <f t="shared" si="22"/>
        <v/>
      </c>
      <c r="N191" s="151" t="str">
        <f t="shared" si="23"/>
        <v/>
      </c>
      <c r="O191" s="151" t="str">
        <f t="shared" si="24"/>
        <v/>
      </c>
      <c r="P191" s="151" t="str">
        <f t="shared" si="25"/>
        <v/>
      </c>
      <c r="Q191" s="151" t="str">
        <f t="shared" si="26"/>
        <v/>
      </c>
    </row>
    <row r="192" spans="1:17">
      <c r="A192" s="75"/>
      <c r="H192" s="139" t="str">
        <f>IF(ISTEXT(VLOOKUP(G192,Rubrieken!A:B,2,FALSE)),VLOOKUP(G192,Rubrieken!A:B,2,FALSE),"")</f>
        <v/>
      </c>
      <c r="I192" s="150">
        <f t="shared" si="18"/>
        <v>0</v>
      </c>
      <c r="J192" s="151" t="str">
        <f t="shared" si="19"/>
        <v/>
      </c>
      <c r="K192" s="151" t="str">
        <f t="shared" si="20"/>
        <v/>
      </c>
      <c r="L192" s="151" t="str">
        <f t="shared" si="21"/>
        <v/>
      </c>
      <c r="M192" s="151" t="str">
        <f t="shared" si="22"/>
        <v/>
      </c>
      <c r="N192" s="151" t="str">
        <f t="shared" si="23"/>
        <v/>
      </c>
      <c r="O192" s="151" t="str">
        <f t="shared" si="24"/>
        <v/>
      </c>
      <c r="P192" s="151" t="str">
        <f t="shared" si="25"/>
        <v/>
      </c>
      <c r="Q192" s="151" t="str">
        <f t="shared" si="26"/>
        <v/>
      </c>
    </row>
    <row r="193" spans="1:17">
      <c r="A193" s="75"/>
      <c r="H193" s="139" t="str">
        <f>IF(ISTEXT(VLOOKUP(G193,Rubrieken!A:B,2,FALSE)),VLOOKUP(G193,Rubrieken!A:B,2,FALSE),"")</f>
        <v/>
      </c>
      <c r="I193" s="150">
        <f t="shared" si="18"/>
        <v>0</v>
      </c>
      <c r="J193" s="151" t="str">
        <f t="shared" si="19"/>
        <v/>
      </c>
      <c r="K193" s="151" t="str">
        <f t="shared" si="20"/>
        <v/>
      </c>
      <c r="L193" s="151" t="str">
        <f t="shared" si="21"/>
        <v/>
      </c>
      <c r="M193" s="151" t="str">
        <f t="shared" si="22"/>
        <v/>
      </c>
      <c r="N193" s="151" t="str">
        <f t="shared" si="23"/>
        <v/>
      </c>
      <c r="O193" s="151" t="str">
        <f t="shared" si="24"/>
        <v/>
      </c>
      <c r="P193" s="151" t="str">
        <f t="shared" si="25"/>
        <v/>
      </c>
      <c r="Q193" s="151" t="str">
        <f t="shared" si="26"/>
        <v/>
      </c>
    </row>
    <row r="194" spans="1:17">
      <c r="A194" s="75"/>
      <c r="H194" s="139" t="str">
        <f>IF(ISTEXT(VLOOKUP(G194,Rubrieken!A:B,2,FALSE)),VLOOKUP(G194,Rubrieken!A:B,2,FALSE),"")</f>
        <v/>
      </c>
      <c r="I194" s="150">
        <f t="shared" si="18"/>
        <v>0</v>
      </c>
      <c r="J194" s="151" t="str">
        <f t="shared" si="19"/>
        <v/>
      </c>
      <c r="K194" s="151" t="str">
        <f t="shared" si="20"/>
        <v/>
      </c>
      <c r="L194" s="151" t="str">
        <f t="shared" si="21"/>
        <v/>
      </c>
      <c r="M194" s="151" t="str">
        <f t="shared" si="22"/>
        <v/>
      </c>
      <c r="N194" s="151" t="str">
        <f t="shared" si="23"/>
        <v/>
      </c>
      <c r="O194" s="151" t="str">
        <f t="shared" si="24"/>
        <v/>
      </c>
      <c r="P194" s="151" t="str">
        <f t="shared" si="25"/>
        <v/>
      </c>
      <c r="Q194" s="151" t="str">
        <f t="shared" si="26"/>
        <v/>
      </c>
    </row>
    <row r="195" spans="1:17">
      <c r="A195" s="75"/>
      <c r="H195" s="139" t="str">
        <f>IF(ISTEXT(VLOOKUP(G195,Rubrieken!A:B,2,FALSE)),VLOOKUP(G195,Rubrieken!A:B,2,FALSE),"")</f>
        <v/>
      </c>
      <c r="I195" s="150">
        <f t="shared" si="18"/>
        <v>0</v>
      </c>
      <c r="J195" s="151" t="str">
        <f t="shared" si="19"/>
        <v/>
      </c>
      <c r="K195" s="151" t="str">
        <f t="shared" si="20"/>
        <v/>
      </c>
      <c r="L195" s="151" t="str">
        <f t="shared" si="21"/>
        <v/>
      </c>
      <c r="M195" s="151" t="str">
        <f t="shared" si="22"/>
        <v/>
      </c>
      <c r="N195" s="151" t="str">
        <f t="shared" si="23"/>
        <v/>
      </c>
      <c r="O195" s="151" t="str">
        <f t="shared" si="24"/>
        <v/>
      </c>
      <c r="P195" s="151" t="str">
        <f t="shared" si="25"/>
        <v/>
      </c>
      <c r="Q195" s="151" t="str">
        <f t="shared" si="26"/>
        <v/>
      </c>
    </row>
    <row r="196" spans="1:17">
      <c r="A196" s="75"/>
      <c r="H196" s="139" t="str">
        <f>IF(ISTEXT(VLOOKUP(G196,Rubrieken!A:B,2,FALSE)),VLOOKUP(G196,Rubrieken!A:B,2,FALSE),"")</f>
        <v/>
      </c>
      <c r="I196" s="150">
        <f t="shared" si="18"/>
        <v>0</v>
      </c>
      <c r="J196" s="151" t="str">
        <f t="shared" si="19"/>
        <v/>
      </c>
      <c r="K196" s="151" t="str">
        <f t="shared" si="20"/>
        <v/>
      </c>
      <c r="L196" s="151" t="str">
        <f t="shared" si="21"/>
        <v/>
      </c>
      <c r="M196" s="151" t="str">
        <f t="shared" si="22"/>
        <v/>
      </c>
      <c r="N196" s="151" t="str">
        <f t="shared" si="23"/>
        <v/>
      </c>
      <c r="O196" s="151" t="str">
        <f t="shared" si="24"/>
        <v/>
      </c>
      <c r="P196" s="151" t="str">
        <f t="shared" si="25"/>
        <v/>
      </c>
      <c r="Q196" s="151" t="str">
        <f t="shared" si="26"/>
        <v/>
      </c>
    </row>
    <row r="197" spans="1:17">
      <c r="A197" s="75"/>
      <c r="H197" s="139" t="str">
        <f>IF(ISTEXT(VLOOKUP(G197,Rubrieken!A:B,2,FALSE)),VLOOKUP(G197,Rubrieken!A:B,2,FALSE),"")</f>
        <v/>
      </c>
      <c r="I197" s="150">
        <f t="shared" si="18"/>
        <v>0</v>
      </c>
      <c r="J197" s="151" t="str">
        <f t="shared" si="19"/>
        <v/>
      </c>
      <c r="K197" s="151" t="str">
        <f t="shared" si="20"/>
        <v/>
      </c>
      <c r="L197" s="151" t="str">
        <f t="shared" si="21"/>
        <v/>
      </c>
      <c r="M197" s="151" t="str">
        <f t="shared" si="22"/>
        <v/>
      </c>
      <c r="N197" s="151" t="str">
        <f t="shared" si="23"/>
        <v/>
      </c>
      <c r="O197" s="151" t="str">
        <f t="shared" si="24"/>
        <v/>
      </c>
      <c r="P197" s="151" t="str">
        <f t="shared" si="25"/>
        <v/>
      </c>
      <c r="Q197" s="151" t="str">
        <f t="shared" si="26"/>
        <v/>
      </c>
    </row>
    <row r="198" spans="1:17">
      <c r="A198" s="75"/>
      <c r="H198" s="139" t="str">
        <f>IF(ISTEXT(VLOOKUP(G198,Rubrieken!A:B,2,FALSE)),VLOOKUP(G198,Rubrieken!A:B,2,FALSE),"")</f>
        <v/>
      </c>
      <c r="I198" s="150">
        <f t="shared" si="18"/>
        <v>0</v>
      </c>
      <c r="J198" s="151" t="str">
        <f t="shared" si="19"/>
        <v/>
      </c>
      <c r="K198" s="151" t="str">
        <f t="shared" si="20"/>
        <v/>
      </c>
      <c r="L198" s="151" t="str">
        <f t="shared" si="21"/>
        <v/>
      </c>
      <c r="M198" s="151" t="str">
        <f t="shared" si="22"/>
        <v/>
      </c>
      <c r="N198" s="151" t="str">
        <f t="shared" si="23"/>
        <v/>
      </c>
      <c r="O198" s="151" t="str">
        <f t="shared" si="24"/>
        <v/>
      </c>
      <c r="P198" s="151" t="str">
        <f t="shared" si="25"/>
        <v/>
      </c>
      <c r="Q198" s="151" t="str">
        <f t="shared" si="26"/>
        <v/>
      </c>
    </row>
    <row r="199" spans="1:17">
      <c r="A199" s="75"/>
      <c r="H199" s="139" t="str">
        <f>IF(ISTEXT(VLOOKUP(G199,Rubrieken!A:B,2,FALSE)),VLOOKUP(G199,Rubrieken!A:B,2,FALSE),"")</f>
        <v/>
      </c>
      <c r="I199" s="150">
        <f t="shared" si="18"/>
        <v>0</v>
      </c>
      <c r="J199" s="151" t="str">
        <f t="shared" si="19"/>
        <v/>
      </c>
      <c r="K199" s="151" t="str">
        <f t="shared" si="20"/>
        <v/>
      </c>
      <c r="L199" s="151" t="str">
        <f t="shared" si="21"/>
        <v/>
      </c>
      <c r="M199" s="151" t="str">
        <f t="shared" si="22"/>
        <v/>
      </c>
      <c r="N199" s="151" t="str">
        <f t="shared" si="23"/>
        <v/>
      </c>
      <c r="O199" s="151" t="str">
        <f t="shared" si="24"/>
        <v/>
      </c>
      <c r="P199" s="151" t="str">
        <f t="shared" si="25"/>
        <v/>
      </c>
      <c r="Q199" s="151" t="str">
        <f t="shared" si="26"/>
        <v/>
      </c>
    </row>
    <row r="200" spans="1:17">
      <c r="A200" s="75"/>
      <c r="H200" s="139" t="str">
        <f>IF(ISTEXT(VLOOKUP(G200,Rubrieken!A:B,2,FALSE)),VLOOKUP(G200,Rubrieken!A:B,2,FALSE),"")</f>
        <v/>
      </c>
      <c r="I200" s="150">
        <f t="shared" ref="I200:I263" si="27">D200-E200+F200</f>
        <v>0</v>
      </c>
      <c r="J200" s="151" t="str">
        <f t="shared" ref="J200:J263" si="28">CONCATENATE(K200,L200,M200,N200,O200,P200)</f>
        <v/>
      </c>
      <c r="K200" s="151" t="str">
        <f t="shared" ref="K200:K263" si="29">IF(AND(D200=0,E200=0),"",IF(H200="","Er is nog geen rubriek ingevuld. ",""))</f>
        <v/>
      </c>
      <c r="L200" s="151" t="str">
        <f t="shared" ref="L200:L263" si="30">IF(AND(ISNUMBER(D200),ISNUMBER(E200),(D200*E200)^2&gt;0),"Bedrag in en uit zijn beiden ingevuld. ","")</f>
        <v/>
      </c>
      <c r="M200" s="151" t="str">
        <f t="shared" ref="M200:M263" si="31">IF(AND(D200&gt;0,ISNUMBER(F200&gt;0)),"Geen btw bij bank inkomsten. ","")</f>
        <v/>
      </c>
      <c r="N200" s="151" t="str">
        <f t="shared" ref="N200:N263" si="32">IF(ISNUMBER(E200),IF(F200/0.182&gt;E200,"Btw is groter dan 21%. ",""),"")</f>
        <v/>
      </c>
      <c r="O200" s="151" t="str">
        <f t="shared" ref="O200:O263" si="33">IF(I200=0,"",IF(Q200="","Geen datum ingevuld. ",""))</f>
        <v/>
      </c>
      <c r="P200" s="151" t="str">
        <f t="shared" ref="P200:P263" si="34">IF(I200&lt;&gt;0,IF(CONCATENATE(K200,L200,M200,N200,O200)="","Hele regel is goed!",""),"")</f>
        <v/>
      </c>
      <c r="Q200" s="151" t="str">
        <f t="shared" ref="Q200:Q263" si="35">IF(B200="","",CEILING(MONTH(B200)/3,1))</f>
        <v/>
      </c>
    </row>
    <row r="201" spans="1:17">
      <c r="A201" s="75"/>
      <c r="H201" s="139" t="str">
        <f>IF(ISTEXT(VLOOKUP(G201,Rubrieken!A:B,2,FALSE)),VLOOKUP(G201,Rubrieken!A:B,2,FALSE),"")</f>
        <v/>
      </c>
      <c r="I201" s="150">
        <f t="shared" si="27"/>
        <v>0</v>
      </c>
      <c r="J201" s="151" t="str">
        <f t="shared" si="28"/>
        <v/>
      </c>
      <c r="K201" s="151" t="str">
        <f t="shared" si="29"/>
        <v/>
      </c>
      <c r="L201" s="151" t="str">
        <f t="shared" si="30"/>
        <v/>
      </c>
      <c r="M201" s="151" t="str">
        <f t="shared" si="31"/>
        <v/>
      </c>
      <c r="N201" s="151" t="str">
        <f t="shared" si="32"/>
        <v/>
      </c>
      <c r="O201" s="151" t="str">
        <f t="shared" si="33"/>
        <v/>
      </c>
      <c r="P201" s="151" t="str">
        <f t="shared" si="34"/>
        <v/>
      </c>
      <c r="Q201" s="151" t="str">
        <f t="shared" si="35"/>
        <v/>
      </c>
    </row>
    <row r="202" spans="1:17">
      <c r="A202" s="75"/>
      <c r="H202" s="139" t="str">
        <f>IF(ISTEXT(VLOOKUP(G202,Rubrieken!A:B,2,FALSE)),VLOOKUP(G202,Rubrieken!A:B,2,FALSE),"")</f>
        <v/>
      </c>
      <c r="I202" s="150">
        <f t="shared" si="27"/>
        <v>0</v>
      </c>
      <c r="J202" s="151" t="str">
        <f t="shared" si="28"/>
        <v/>
      </c>
      <c r="K202" s="151" t="str">
        <f t="shared" si="29"/>
        <v/>
      </c>
      <c r="L202" s="151" t="str">
        <f t="shared" si="30"/>
        <v/>
      </c>
      <c r="M202" s="151" t="str">
        <f t="shared" si="31"/>
        <v/>
      </c>
      <c r="N202" s="151" t="str">
        <f t="shared" si="32"/>
        <v/>
      </c>
      <c r="O202" s="151" t="str">
        <f t="shared" si="33"/>
        <v/>
      </c>
      <c r="P202" s="151" t="str">
        <f t="shared" si="34"/>
        <v/>
      </c>
      <c r="Q202" s="151" t="str">
        <f t="shared" si="35"/>
        <v/>
      </c>
    </row>
    <row r="203" spans="1:17">
      <c r="A203" s="75"/>
      <c r="H203" s="139" t="str">
        <f>IF(ISTEXT(VLOOKUP(G203,Rubrieken!A:B,2,FALSE)),VLOOKUP(G203,Rubrieken!A:B,2,FALSE),"")</f>
        <v/>
      </c>
      <c r="I203" s="150">
        <f t="shared" si="27"/>
        <v>0</v>
      </c>
      <c r="J203" s="151" t="str">
        <f t="shared" si="28"/>
        <v/>
      </c>
      <c r="K203" s="151" t="str">
        <f t="shared" si="29"/>
        <v/>
      </c>
      <c r="L203" s="151" t="str">
        <f t="shared" si="30"/>
        <v/>
      </c>
      <c r="M203" s="151" t="str">
        <f t="shared" si="31"/>
        <v/>
      </c>
      <c r="N203" s="151" t="str">
        <f t="shared" si="32"/>
        <v/>
      </c>
      <c r="O203" s="151" t="str">
        <f t="shared" si="33"/>
        <v/>
      </c>
      <c r="P203" s="151" t="str">
        <f t="shared" si="34"/>
        <v/>
      </c>
      <c r="Q203" s="151" t="str">
        <f t="shared" si="35"/>
        <v/>
      </c>
    </row>
    <row r="204" spans="1:17">
      <c r="A204" s="75"/>
      <c r="H204" s="139" t="str">
        <f>IF(ISTEXT(VLOOKUP(G204,Rubrieken!A:B,2,FALSE)),VLOOKUP(G204,Rubrieken!A:B,2,FALSE),"")</f>
        <v/>
      </c>
      <c r="I204" s="150">
        <f t="shared" si="27"/>
        <v>0</v>
      </c>
      <c r="J204" s="151" t="str">
        <f t="shared" si="28"/>
        <v/>
      </c>
      <c r="K204" s="151" t="str">
        <f t="shared" si="29"/>
        <v/>
      </c>
      <c r="L204" s="151" t="str">
        <f t="shared" si="30"/>
        <v/>
      </c>
      <c r="M204" s="151" t="str">
        <f t="shared" si="31"/>
        <v/>
      </c>
      <c r="N204" s="151" t="str">
        <f t="shared" si="32"/>
        <v/>
      </c>
      <c r="O204" s="151" t="str">
        <f t="shared" si="33"/>
        <v/>
      </c>
      <c r="P204" s="151" t="str">
        <f t="shared" si="34"/>
        <v/>
      </c>
      <c r="Q204" s="151" t="str">
        <f t="shared" si="35"/>
        <v/>
      </c>
    </row>
    <row r="205" spans="1:17">
      <c r="A205" s="75"/>
      <c r="H205" s="139" t="str">
        <f>IF(ISTEXT(VLOOKUP(G205,Rubrieken!A:B,2,FALSE)),VLOOKUP(G205,Rubrieken!A:B,2,FALSE),"")</f>
        <v/>
      </c>
      <c r="I205" s="150">
        <f t="shared" si="27"/>
        <v>0</v>
      </c>
      <c r="J205" s="151" t="str">
        <f t="shared" si="28"/>
        <v/>
      </c>
      <c r="K205" s="151" t="str">
        <f t="shared" si="29"/>
        <v/>
      </c>
      <c r="L205" s="151" t="str">
        <f t="shared" si="30"/>
        <v/>
      </c>
      <c r="M205" s="151" t="str">
        <f t="shared" si="31"/>
        <v/>
      </c>
      <c r="N205" s="151" t="str">
        <f t="shared" si="32"/>
        <v/>
      </c>
      <c r="O205" s="151" t="str">
        <f t="shared" si="33"/>
        <v/>
      </c>
      <c r="P205" s="151" t="str">
        <f t="shared" si="34"/>
        <v/>
      </c>
      <c r="Q205" s="151" t="str">
        <f t="shared" si="35"/>
        <v/>
      </c>
    </row>
    <row r="206" spans="1:17">
      <c r="A206" s="75"/>
      <c r="H206" s="139" t="str">
        <f>IF(ISTEXT(VLOOKUP(G206,Rubrieken!A:B,2,FALSE)),VLOOKUP(G206,Rubrieken!A:B,2,FALSE),"")</f>
        <v/>
      </c>
      <c r="I206" s="150">
        <f t="shared" si="27"/>
        <v>0</v>
      </c>
      <c r="J206" s="151" t="str">
        <f t="shared" si="28"/>
        <v/>
      </c>
      <c r="K206" s="151" t="str">
        <f t="shared" si="29"/>
        <v/>
      </c>
      <c r="L206" s="151" t="str">
        <f t="shared" si="30"/>
        <v/>
      </c>
      <c r="M206" s="151" t="str">
        <f t="shared" si="31"/>
        <v/>
      </c>
      <c r="N206" s="151" t="str">
        <f t="shared" si="32"/>
        <v/>
      </c>
      <c r="O206" s="151" t="str">
        <f t="shared" si="33"/>
        <v/>
      </c>
      <c r="P206" s="151" t="str">
        <f t="shared" si="34"/>
        <v/>
      </c>
      <c r="Q206" s="151" t="str">
        <f t="shared" si="35"/>
        <v/>
      </c>
    </row>
    <row r="207" spans="1:17">
      <c r="A207" s="75"/>
      <c r="H207" s="139" t="str">
        <f>IF(ISTEXT(VLOOKUP(G207,Rubrieken!A:B,2,FALSE)),VLOOKUP(G207,Rubrieken!A:B,2,FALSE),"")</f>
        <v/>
      </c>
      <c r="I207" s="150">
        <f t="shared" si="27"/>
        <v>0</v>
      </c>
      <c r="J207" s="151" t="str">
        <f t="shared" si="28"/>
        <v/>
      </c>
      <c r="K207" s="151" t="str">
        <f t="shared" si="29"/>
        <v/>
      </c>
      <c r="L207" s="151" t="str">
        <f t="shared" si="30"/>
        <v/>
      </c>
      <c r="M207" s="151" t="str">
        <f t="shared" si="31"/>
        <v/>
      </c>
      <c r="N207" s="151" t="str">
        <f t="shared" si="32"/>
        <v/>
      </c>
      <c r="O207" s="151" t="str">
        <f t="shared" si="33"/>
        <v/>
      </c>
      <c r="P207" s="151" t="str">
        <f t="shared" si="34"/>
        <v/>
      </c>
      <c r="Q207" s="151" t="str">
        <f t="shared" si="35"/>
        <v/>
      </c>
    </row>
    <row r="208" spans="1:17">
      <c r="A208" s="75"/>
      <c r="H208" s="139" t="str">
        <f>IF(ISTEXT(VLOOKUP(G208,Rubrieken!A:B,2,FALSE)),VLOOKUP(G208,Rubrieken!A:B,2,FALSE),"")</f>
        <v/>
      </c>
      <c r="I208" s="150">
        <f t="shared" si="27"/>
        <v>0</v>
      </c>
      <c r="J208" s="151" t="str">
        <f t="shared" si="28"/>
        <v/>
      </c>
      <c r="K208" s="151" t="str">
        <f t="shared" si="29"/>
        <v/>
      </c>
      <c r="L208" s="151" t="str">
        <f t="shared" si="30"/>
        <v/>
      </c>
      <c r="M208" s="151" t="str">
        <f t="shared" si="31"/>
        <v/>
      </c>
      <c r="N208" s="151" t="str">
        <f t="shared" si="32"/>
        <v/>
      </c>
      <c r="O208" s="151" t="str">
        <f t="shared" si="33"/>
        <v/>
      </c>
      <c r="P208" s="151" t="str">
        <f t="shared" si="34"/>
        <v/>
      </c>
      <c r="Q208" s="151" t="str">
        <f t="shared" si="35"/>
        <v/>
      </c>
    </row>
    <row r="209" spans="1:17">
      <c r="A209" s="75"/>
      <c r="H209" s="139" t="str">
        <f>IF(ISTEXT(VLOOKUP(G209,Rubrieken!A:B,2,FALSE)),VLOOKUP(G209,Rubrieken!A:B,2,FALSE),"")</f>
        <v/>
      </c>
      <c r="I209" s="150">
        <f t="shared" si="27"/>
        <v>0</v>
      </c>
      <c r="J209" s="151" t="str">
        <f t="shared" si="28"/>
        <v/>
      </c>
      <c r="K209" s="151" t="str">
        <f t="shared" si="29"/>
        <v/>
      </c>
      <c r="L209" s="151" t="str">
        <f t="shared" si="30"/>
        <v/>
      </c>
      <c r="M209" s="151" t="str">
        <f t="shared" si="31"/>
        <v/>
      </c>
      <c r="N209" s="151" t="str">
        <f t="shared" si="32"/>
        <v/>
      </c>
      <c r="O209" s="151" t="str">
        <f t="shared" si="33"/>
        <v/>
      </c>
      <c r="P209" s="151" t="str">
        <f t="shared" si="34"/>
        <v/>
      </c>
      <c r="Q209" s="151" t="str">
        <f t="shared" si="35"/>
        <v/>
      </c>
    </row>
    <row r="210" spans="1:17">
      <c r="A210" s="75"/>
      <c r="H210" s="139" t="str">
        <f>IF(ISTEXT(VLOOKUP(G210,Rubrieken!A:B,2,FALSE)),VLOOKUP(G210,Rubrieken!A:B,2,FALSE),"")</f>
        <v/>
      </c>
      <c r="I210" s="150">
        <f t="shared" si="27"/>
        <v>0</v>
      </c>
      <c r="J210" s="151" t="str">
        <f t="shared" si="28"/>
        <v/>
      </c>
      <c r="K210" s="151" t="str">
        <f t="shared" si="29"/>
        <v/>
      </c>
      <c r="L210" s="151" t="str">
        <f t="shared" si="30"/>
        <v/>
      </c>
      <c r="M210" s="151" t="str">
        <f t="shared" si="31"/>
        <v/>
      </c>
      <c r="N210" s="151" t="str">
        <f t="shared" si="32"/>
        <v/>
      </c>
      <c r="O210" s="151" t="str">
        <f t="shared" si="33"/>
        <v/>
      </c>
      <c r="P210" s="151" t="str">
        <f t="shared" si="34"/>
        <v/>
      </c>
      <c r="Q210" s="151" t="str">
        <f t="shared" si="35"/>
        <v/>
      </c>
    </row>
    <row r="211" spans="1:17">
      <c r="A211" s="75"/>
      <c r="H211" s="139" t="str">
        <f>IF(ISTEXT(VLOOKUP(G211,Rubrieken!A:B,2,FALSE)),VLOOKUP(G211,Rubrieken!A:B,2,FALSE),"")</f>
        <v/>
      </c>
      <c r="I211" s="150">
        <f t="shared" si="27"/>
        <v>0</v>
      </c>
      <c r="J211" s="151" t="str">
        <f t="shared" si="28"/>
        <v/>
      </c>
      <c r="K211" s="151" t="str">
        <f t="shared" si="29"/>
        <v/>
      </c>
      <c r="L211" s="151" t="str">
        <f t="shared" si="30"/>
        <v/>
      </c>
      <c r="M211" s="151" t="str">
        <f t="shared" si="31"/>
        <v/>
      </c>
      <c r="N211" s="151" t="str">
        <f t="shared" si="32"/>
        <v/>
      </c>
      <c r="O211" s="151" t="str">
        <f t="shared" si="33"/>
        <v/>
      </c>
      <c r="P211" s="151" t="str">
        <f t="shared" si="34"/>
        <v/>
      </c>
      <c r="Q211" s="151" t="str">
        <f t="shared" si="35"/>
        <v/>
      </c>
    </row>
    <row r="212" spans="1:17">
      <c r="A212" s="75"/>
      <c r="H212" s="139" t="str">
        <f>IF(ISTEXT(VLOOKUP(G212,Rubrieken!A:B,2,FALSE)),VLOOKUP(G212,Rubrieken!A:B,2,FALSE),"")</f>
        <v/>
      </c>
      <c r="I212" s="150">
        <f t="shared" si="27"/>
        <v>0</v>
      </c>
      <c r="J212" s="151" t="str">
        <f t="shared" si="28"/>
        <v/>
      </c>
      <c r="K212" s="151" t="str">
        <f t="shared" si="29"/>
        <v/>
      </c>
      <c r="L212" s="151" t="str">
        <f t="shared" si="30"/>
        <v/>
      </c>
      <c r="M212" s="151" t="str">
        <f t="shared" si="31"/>
        <v/>
      </c>
      <c r="N212" s="151" t="str">
        <f t="shared" si="32"/>
        <v/>
      </c>
      <c r="O212" s="151" t="str">
        <f t="shared" si="33"/>
        <v/>
      </c>
      <c r="P212" s="151" t="str">
        <f t="shared" si="34"/>
        <v/>
      </c>
      <c r="Q212" s="151" t="str">
        <f t="shared" si="35"/>
        <v/>
      </c>
    </row>
    <row r="213" spans="1:17">
      <c r="A213" s="75"/>
      <c r="H213" s="139" t="str">
        <f>IF(ISTEXT(VLOOKUP(G213,Rubrieken!A:B,2,FALSE)),VLOOKUP(G213,Rubrieken!A:B,2,FALSE),"")</f>
        <v/>
      </c>
      <c r="I213" s="150">
        <f t="shared" si="27"/>
        <v>0</v>
      </c>
      <c r="J213" s="151" t="str">
        <f t="shared" si="28"/>
        <v/>
      </c>
      <c r="K213" s="151" t="str">
        <f t="shared" si="29"/>
        <v/>
      </c>
      <c r="L213" s="151" t="str">
        <f t="shared" si="30"/>
        <v/>
      </c>
      <c r="M213" s="151" t="str">
        <f t="shared" si="31"/>
        <v/>
      </c>
      <c r="N213" s="151" t="str">
        <f t="shared" si="32"/>
        <v/>
      </c>
      <c r="O213" s="151" t="str">
        <f t="shared" si="33"/>
        <v/>
      </c>
      <c r="P213" s="151" t="str">
        <f t="shared" si="34"/>
        <v/>
      </c>
      <c r="Q213" s="151" t="str">
        <f t="shared" si="35"/>
        <v/>
      </c>
    </row>
    <row r="214" spans="1:17">
      <c r="A214" s="75"/>
      <c r="H214" s="139" t="str">
        <f>IF(ISTEXT(VLOOKUP(G214,Rubrieken!A:B,2,FALSE)),VLOOKUP(G214,Rubrieken!A:B,2,FALSE),"")</f>
        <v/>
      </c>
      <c r="I214" s="150">
        <f t="shared" si="27"/>
        <v>0</v>
      </c>
      <c r="J214" s="151" t="str">
        <f t="shared" si="28"/>
        <v/>
      </c>
      <c r="K214" s="151" t="str">
        <f t="shared" si="29"/>
        <v/>
      </c>
      <c r="L214" s="151" t="str">
        <f t="shared" si="30"/>
        <v/>
      </c>
      <c r="M214" s="151" t="str">
        <f t="shared" si="31"/>
        <v/>
      </c>
      <c r="N214" s="151" t="str">
        <f t="shared" si="32"/>
        <v/>
      </c>
      <c r="O214" s="151" t="str">
        <f t="shared" si="33"/>
        <v/>
      </c>
      <c r="P214" s="151" t="str">
        <f t="shared" si="34"/>
        <v/>
      </c>
      <c r="Q214" s="151" t="str">
        <f t="shared" si="35"/>
        <v/>
      </c>
    </row>
    <row r="215" spans="1:17">
      <c r="A215" s="75"/>
      <c r="H215" s="139" t="str">
        <f>IF(ISTEXT(VLOOKUP(G215,Rubrieken!A:B,2,FALSE)),VLOOKUP(G215,Rubrieken!A:B,2,FALSE),"")</f>
        <v/>
      </c>
      <c r="I215" s="150">
        <f t="shared" si="27"/>
        <v>0</v>
      </c>
      <c r="J215" s="151" t="str">
        <f t="shared" si="28"/>
        <v/>
      </c>
      <c r="K215" s="151" t="str">
        <f t="shared" si="29"/>
        <v/>
      </c>
      <c r="L215" s="151" t="str">
        <f t="shared" si="30"/>
        <v/>
      </c>
      <c r="M215" s="151" t="str">
        <f t="shared" si="31"/>
        <v/>
      </c>
      <c r="N215" s="151" t="str">
        <f t="shared" si="32"/>
        <v/>
      </c>
      <c r="O215" s="151" t="str">
        <f t="shared" si="33"/>
        <v/>
      </c>
      <c r="P215" s="151" t="str">
        <f t="shared" si="34"/>
        <v/>
      </c>
      <c r="Q215" s="151" t="str">
        <f t="shared" si="35"/>
        <v/>
      </c>
    </row>
    <row r="216" spans="1:17">
      <c r="A216" s="75"/>
      <c r="H216" s="139" t="str">
        <f>IF(ISTEXT(VLOOKUP(G216,Rubrieken!A:B,2,FALSE)),VLOOKUP(G216,Rubrieken!A:B,2,FALSE),"")</f>
        <v/>
      </c>
      <c r="I216" s="150">
        <f t="shared" si="27"/>
        <v>0</v>
      </c>
      <c r="J216" s="151" t="str">
        <f t="shared" si="28"/>
        <v/>
      </c>
      <c r="K216" s="151" t="str">
        <f t="shared" si="29"/>
        <v/>
      </c>
      <c r="L216" s="151" t="str">
        <f t="shared" si="30"/>
        <v/>
      </c>
      <c r="M216" s="151" t="str">
        <f t="shared" si="31"/>
        <v/>
      </c>
      <c r="N216" s="151" t="str">
        <f t="shared" si="32"/>
        <v/>
      </c>
      <c r="O216" s="151" t="str">
        <f t="shared" si="33"/>
        <v/>
      </c>
      <c r="P216" s="151" t="str">
        <f t="shared" si="34"/>
        <v/>
      </c>
      <c r="Q216" s="151" t="str">
        <f t="shared" si="35"/>
        <v/>
      </c>
    </row>
    <row r="217" spans="1:17">
      <c r="A217" s="75"/>
      <c r="H217" s="139" t="str">
        <f>IF(ISTEXT(VLOOKUP(G217,Rubrieken!A:B,2,FALSE)),VLOOKUP(G217,Rubrieken!A:B,2,FALSE),"")</f>
        <v/>
      </c>
      <c r="I217" s="150">
        <f t="shared" si="27"/>
        <v>0</v>
      </c>
      <c r="J217" s="151" t="str">
        <f t="shared" si="28"/>
        <v/>
      </c>
      <c r="K217" s="151" t="str">
        <f t="shared" si="29"/>
        <v/>
      </c>
      <c r="L217" s="151" t="str">
        <f t="shared" si="30"/>
        <v/>
      </c>
      <c r="M217" s="151" t="str">
        <f t="shared" si="31"/>
        <v/>
      </c>
      <c r="N217" s="151" t="str">
        <f t="shared" si="32"/>
        <v/>
      </c>
      <c r="O217" s="151" t="str">
        <f t="shared" si="33"/>
        <v/>
      </c>
      <c r="P217" s="151" t="str">
        <f t="shared" si="34"/>
        <v/>
      </c>
      <c r="Q217" s="151" t="str">
        <f t="shared" si="35"/>
        <v/>
      </c>
    </row>
    <row r="218" spans="1:17">
      <c r="A218" s="75"/>
      <c r="H218" s="139" t="str">
        <f>IF(ISTEXT(VLOOKUP(G218,Rubrieken!A:B,2,FALSE)),VLOOKUP(G218,Rubrieken!A:B,2,FALSE),"")</f>
        <v/>
      </c>
      <c r="I218" s="150">
        <f t="shared" si="27"/>
        <v>0</v>
      </c>
      <c r="J218" s="151" t="str">
        <f t="shared" si="28"/>
        <v/>
      </c>
      <c r="K218" s="151" t="str">
        <f t="shared" si="29"/>
        <v/>
      </c>
      <c r="L218" s="151" t="str">
        <f t="shared" si="30"/>
        <v/>
      </c>
      <c r="M218" s="151" t="str">
        <f t="shared" si="31"/>
        <v/>
      </c>
      <c r="N218" s="151" t="str">
        <f t="shared" si="32"/>
        <v/>
      </c>
      <c r="O218" s="151" t="str">
        <f t="shared" si="33"/>
        <v/>
      </c>
      <c r="P218" s="151" t="str">
        <f t="shared" si="34"/>
        <v/>
      </c>
      <c r="Q218" s="151" t="str">
        <f t="shared" si="35"/>
        <v/>
      </c>
    </row>
    <row r="219" spans="1:17">
      <c r="A219" s="75"/>
      <c r="H219" s="139" t="str">
        <f>IF(ISTEXT(VLOOKUP(G219,Rubrieken!A:B,2,FALSE)),VLOOKUP(G219,Rubrieken!A:B,2,FALSE),"")</f>
        <v/>
      </c>
      <c r="I219" s="150">
        <f t="shared" si="27"/>
        <v>0</v>
      </c>
      <c r="J219" s="151" t="str">
        <f t="shared" si="28"/>
        <v/>
      </c>
      <c r="K219" s="151" t="str">
        <f t="shared" si="29"/>
        <v/>
      </c>
      <c r="L219" s="151" t="str">
        <f t="shared" si="30"/>
        <v/>
      </c>
      <c r="M219" s="151" t="str">
        <f t="shared" si="31"/>
        <v/>
      </c>
      <c r="N219" s="151" t="str">
        <f t="shared" si="32"/>
        <v/>
      </c>
      <c r="O219" s="151" t="str">
        <f t="shared" si="33"/>
        <v/>
      </c>
      <c r="P219" s="151" t="str">
        <f t="shared" si="34"/>
        <v/>
      </c>
      <c r="Q219" s="151" t="str">
        <f t="shared" si="35"/>
        <v/>
      </c>
    </row>
    <row r="220" spans="1:17">
      <c r="A220" s="75"/>
      <c r="H220" s="139" t="str">
        <f>IF(ISTEXT(VLOOKUP(G220,Rubrieken!A:B,2,FALSE)),VLOOKUP(G220,Rubrieken!A:B,2,FALSE),"")</f>
        <v/>
      </c>
      <c r="I220" s="150">
        <f t="shared" si="27"/>
        <v>0</v>
      </c>
      <c r="J220" s="151" t="str">
        <f t="shared" si="28"/>
        <v/>
      </c>
      <c r="K220" s="151" t="str">
        <f t="shared" si="29"/>
        <v/>
      </c>
      <c r="L220" s="151" t="str">
        <f t="shared" si="30"/>
        <v/>
      </c>
      <c r="M220" s="151" t="str">
        <f t="shared" si="31"/>
        <v/>
      </c>
      <c r="N220" s="151" t="str">
        <f t="shared" si="32"/>
        <v/>
      </c>
      <c r="O220" s="151" t="str">
        <f t="shared" si="33"/>
        <v/>
      </c>
      <c r="P220" s="151" t="str">
        <f t="shared" si="34"/>
        <v/>
      </c>
      <c r="Q220" s="151" t="str">
        <f t="shared" si="35"/>
        <v/>
      </c>
    </row>
    <row r="221" spans="1:17">
      <c r="A221" s="75"/>
      <c r="H221" s="139" t="str">
        <f>IF(ISTEXT(VLOOKUP(G221,Rubrieken!A:B,2,FALSE)),VLOOKUP(G221,Rubrieken!A:B,2,FALSE),"")</f>
        <v/>
      </c>
      <c r="I221" s="150">
        <f t="shared" si="27"/>
        <v>0</v>
      </c>
      <c r="J221" s="151" t="str">
        <f t="shared" si="28"/>
        <v/>
      </c>
      <c r="K221" s="151" t="str">
        <f t="shared" si="29"/>
        <v/>
      </c>
      <c r="L221" s="151" t="str">
        <f t="shared" si="30"/>
        <v/>
      </c>
      <c r="M221" s="151" t="str">
        <f t="shared" si="31"/>
        <v/>
      </c>
      <c r="N221" s="151" t="str">
        <f t="shared" si="32"/>
        <v/>
      </c>
      <c r="O221" s="151" t="str">
        <f t="shared" si="33"/>
        <v/>
      </c>
      <c r="P221" s="151" t="str">
        <f t="shared" si="34"/>
        <v/>
      </c>
      <c r="Q221" s="151" t="str">
        <f t="shared" si="35"/>
        <v/>
      </c>
    </row>
    <row r="222" spans="1:17">
      <c r="A222" s="75"/>
      <c r="H222" s="139" t="str">
        <f>IF(ISTEXT(VLOOKUP(G222,Rubrieken!A:B,2,FALSE)),VLOOKUP(G222,Rubrieken!A:B,2,FALSE),"")</f>
        <v/>
      </c>
      <c r="I222" s="150">
        <f t="shared" si="27"/>
        <v>0</v>
      </c>
      <c r="J222" s="151" t="str">
        <f t="shared" si="28"/>
        <v/>
      </c>
      <c r="K222" s="151" t="str">
        <f t="shared" si="29"/>
        <v/>
      </c>
      <c r="L222" s="151" t="str">
        <f t="shared" si="30"/>
        <v/>
      </c>
      <c r="M222" s="151" t="str">
        <f t="shared" si="31"/>
        <v/>
      </c>
      <c r="N222" s="151" t="str">
        <f t="shared" si="32"/>
        <v/>
      </c>
      <c r="O222" s="151" t="str">
        <f t="shared" si="33"/>
        <v/>
      </c>
      <c r="P222" s="151" t="str">
        <f t="shared" si="34"/>
        <v/>
      </c>
      <c r="Q222" s="151" t="str">
        <f t="shared" si="35"/>
        <v/>
      </c>
    </row>
    <row r="223" spans="1:17">
      <c r="A223" s="75"/>
      <c r="H223" s="139" t="str">
        <f>IF(ISTEXT(VLOOKUP(G223,Rubrieken!A:B,2,FALSE)),VLOOKUP(G223,Rubrieken!A:B,2,FALSE),"")</f>
        <v/>
      </c>
      <c r="I223" s="150">
        <f t="shared" si="27"/>
        <v>0</v>
      </c>
      <c r="J223" s="151" t="str">
        <f t="shared" si="28"/>
        <v/>
      </c>
      <c r="K223" s="151" t="str">
        <f t="shared" si="29"/>
        <v/>
      </c>
      <c r="L223" s="151" t="str">
        <f t="shared" si="30"/>
        <v/>
      </c>
      <c r="M223" s="151" t="str">
        <f t="shared" si="31"/>
        <v/>
      </c>
      <c r="N223" s="151" t="str">
        <f t="shared" si="32"/>
        <v/>
      </c>
      <c r="O223" s="151" t="str">
        <f t="shared" si="33"/>
        <v/>
      </c>
      <c r="P223" s="151" t="str">
        <f t="shared" si="34"/>
        <v/>
      </c>
      <c r="Q223" s="151" t="str">
        <f t="shared" si="35"/>
        <v/>
      </c>
    </row>
    <row r="224" spans="1:17">
      <c r="A224" s="75"/>
      <c r="H224" s="139" t="str">
        <f>IF(ISTEXT(VLOOKUP(G224,Rubrieken!A:B,2,FALSE)),VLOOKUP(G224,Rubrieken!A:B,2,FALSE),"")</f>
        <v/>
      </c>
      <c r="I224" s="150">
        <f t="shared" si="27"/>
        <v>0</v>
      </c>
      <c r="J224" s="151" t="str">
        <f t="shared" si="28"/>
        <v/>
      </c>
      <c r="K224" s="151" t="str">
        <f t="shared" si="29"/>
        <v/>
      </c>
      <c r="L224" s="151" t="str">
        <f t="shared" si="30"/>
        <v/>
      </c>
      <c r="M224" s="151" t="str">
        <f t="shared" si="31"/>
        <v/>
      </c>
      <c r="N224" s="151" t="str">
        <f t="shared" si="32"/>
        <v/>
      </c>
      <c r="O224" s="151" t="str">
        <f t="shared" si="33"/>
        <v/>
      </c>
      <c r="P224" s="151" t="str">
        <f t="shared" si="34"/>
        <v/>
      </c>
      <c r="Q224" s="151" t="str">
        <f t="shared" si="35"/>
        <v/>
      </c>
    </row>
    <row r="225" spans="1:17">
      <c r="A225" s="75"/>
      <c r="H225" s="139" t="str">
        <f>IF(ISTEXT(VLOOKUP(G225,Rubrieken!A:B,2,FALSE)),VLOOKUP(G225,Rubrieken!A:B,2,FALSE),"")</f>
        <v/>
      </c>
      <c r="I225" s="150">
        <f t="shared" si="27"/>
        <v>0</v>
      </c>
      <c r="J225" s="151" t="str">
        <f t="shared" si="28"/>
        <v/>
      </c>
      <c r="K225" s="151" t="str">
        <f t="shared" si="29"/>
        <v/>
      </c>
      <c r="L225" s="151" t="str">
        <f t="shared" si="30"/>
        <v/>
      </c>
      <c r="M225" s="151" t="str">
        <f t="shared" si="31"/>
        <v/>
      </c>
      <c r="N225" s="151" t="str">
        <f t="shared" si="32"/>
        <v/>
      </c>
      <c r="O225" s="151" t="str">
        <f t="shared" si="33"/>
        <v/>
      </c>
      <c r="P225" s="151" t="str">
        <f t="shared" si="34"/>
        <v/>
      </c>
      <c r="Q225" s="151" t="str">
        <f t="shared" si="35"/>
        <v/>
      </c>
    </row>
    <row r="226" spans="1:17">
      <c r="A226" s="75"/>
      <c r="H226" s="139" t="str">
        <f>IF(ISTEXT(VLOOKUP(G226,Rubrieken!A:B,2,FALSE)),VLOOKUP(G226,Rubrieken!A:B,2,FALSE),"")</f>
        <v/>
      </c>
      <c r="I226" s="150">
        <f t="shared" si="27"/>
        <v>0</v>
      </c>
      <c r="J226" s="151" t="str">
        <f t="shared" si="28"/>
        <v/>
      </c>
      <c r="K226" s="151" t="str">
        <f t="shared" si="29"/>
        <v/>
      </c>
      <c r="L226" s="151" t="str">
        <f t="shared" si="30"/>
        <v/>
      </c>
      <c r="M226" s="151" t="str">
        <f t="shared" si="31"/>
        <v/>
      </c>
      <c r="N226" s="151" t="str">
        <f t="shared" si="32"/>
        <v/>
      </c>
      <c r="O226" s="151" t="str">
        <f t="shared" si="33"/>
        <v/>
      </c>
      <c r="P226" s="151" t="str">
        <f t="shared" si="34"/>
        <v/>
      </c>
      <c r="Q226" s="151" t="str">
        <f t="shared" si="35"/>
        <v/>
      </c>
    </row>
    <row r="227" spans="1:17">
      <c r="A227" s="75"/>
      <c r="H227" s="139" t="str">
        <f>IF(ISTEXT(VLOOKUP(G227,Rubrieken!A:B,2,FALSE)),VLOOKUP(G227,Rubrieken!A:B,2,FALSE),"")</f>
        <v/>
      </c>
      <c r="I227" s="150">
        <f t="shared" si="27"/>
        <v>0</v>
      </c>
      <c r="J227" s="151" t="str">
        <f t="shared" si="28"/>
        <v/>
      </c>
      <c r="K227" s="151" t="str">
        <f t="shared" si="29"/>
        <v/>
      </c>
      <c r="L227" s="151" t="str">
        <f t="shared" si="30"/>
        <v/>
      </c>
      <c r="M227" s="151" t="str">
        <f t="shared" si="31"/>
        <v/>
      </c>
      <c r="N227" s="151" t="str">
        <f t="shared" si="32"/>
        <v/>
      </c>
      <c r="O227" s="151" t="str">
        <f t="shared" si="33"/>
        <v/>
      </c>
      <c r="P227" s="151" t="str">
        <f t="shared" si="34"/>
        <v/>
      </c>
      <c r="Q227" s="151" t="str">
        <f t="shared" si="35"/>
        <v/>
      </c>
    </row>
    <row r="228" spans="1:17">
      <c r="A228" s="75"/>
      <c r="H228" s="139" t="str">
        <f>IF(ISTEXT(VLOOKUP(G228,Rubrieken!A:B,2,FALSE)),VLOOKUP(G228,Rubrieken!A:B,2,FALSE),"")</f>
        <v/>
      </c>
      <c r="I228" s="150">
        <f t="shared" si="27"/>
        <v>0</v>
      </c>
      <c r="J228" s="151" t="str">
        <f t="shared" si="28"/>
        <v/>
      </c>
      <c r="K228" s="151" t="str">
        <f t="shared" si="29"/>
        <v/>
      </c>
      <c r="L228" s="151" t="str">
        <f t="shared" si="30"/>
        <v/>
      </c>
      <c r="M228" s="151" t="str">
        <f t="shared" si="31"/>
        <v/>
      </c>
      <c r="N228" s="151" t="str">
        <f t="shared" si="32"/>
        <v/>
      </c>
      <c r="O228" s="151" t="str">
        <f t="shared" si="33"/>
        <v/>
      </c>
      <c r="P228" s="151" t="str">
        <f t="shared" si="34"/>
        <v/>
      </c>
      <c r="Q228" s="151" t="str">
        <f t="shared" si="35"/>
        <v/>
      </c>
    </row>
    <row r="229" spans="1:17">
      <c r="A229" s="75"/>
      <c r="H229" s="139" t="str">
        <f>IF(ISTEXT(VLOOKUP(G229,Rubrieken!A:B,2,FALSE)),VLOOKUP(G229,Rubrieken!A:B,2,FALSE),"")</f>
        <v/>
      </c>
      <c r="I229" s="150">
        <f t="shared" si="27"/>
        <v>0</v>
      </c>
      <c r="J229" s="151" t="str">
        <f t="shared" si="28"/>
        <v/>
      </c>
      <c r="K229" s="151" t="str">
        <f t="shared" si="29"/>
        <v/>
      </c>
      <c r="L229" s="151" t="str">
        <f t="shared" si="30"/>
        <v/>
      </c>
      <c r="M229" s="151" t="str">
        <f t="shared" si="31"/>
        <v/>
      </c>
      <c r="N229" s="151" t="str">
        <f t="shared" si="32"/>
        <v/>
      </c>
      <c r="O229" s="151" t="str">
        <f t="shared" si="33"/>
        <v/>
      </c>
      <c r="P229" s="151" t="str">
        <f t="shared" si="34"/>
        <v/>
      </c>
      <c r="Q229" s="151" t="str">
        <f t="shared" si="35"/>
        <v/>
      </c>
    </row>
    <row r="230" spans="1:17">
      <c r="A230" s="75"/>
      <c r="H230" s="139" t="str">
        <f>IF(ISTEXT(VLOOKUP(G230,Rubrieken!A:B,2,FALSE)),VLOOKUP(G230,Rubrieken!A:B,2,FALSE),"")</f>
        <v/>
      </c>
      <c r="I230" s="150">
        <f t="shared" si="27"/>
        <v>0</v>
      </c>
      <c r="J230" s="151" t="str">
        <f t="shared" si="28"/>
        <v/>
      </c>
      <c r="K230" s="151" t="str">
        <f t="shared" si="29"/>
        <v/>
      </c>
      <c r="L230" s="151" t="str">
        <f t="shared" si="30"/>
        <v/>
      </c>
      <c r="M230" s="151" t="str">
        <f t="shared" si="31"/>
        <v/>
      </c>
      <c r="N230" s="151" t="str">
        <f t="shared" si="32"/>
        <v/>
      </c>
      <c r="O230" s="151" t="str">
        <f t="shared" si="33"/>
        <v/>
      </c>
      <c r="P230" s="151" t="str">
        <f t="shared" si="34"/>
        <v/>
      </c>
      <c r="Q230" s="151" t="str">
        <f t="shared" si="35"/>
        <v/>
      </c>
    </row>
    <row r="231" spans="1:17">
      <c r="A231" s="75"/>
      <c r="H231" s="139" t="str">
        <f>IF(ISTEXT(VLOOKUP(G231,Rubrieken!A:B,2,FALSE)),VLOOKUP(G231,Rubrieken!A:B,2,FALSE),"")</f>
        <v/>
      </c>
      <c r="I231" s="150">
        <f t="shared" si="27"/>
        <v>0</v>
      </c>
      <c r="J231" s="151" t="str">
        <f t="shared" si="28"/>
        <v/>
      </c>
      <c r="K231" s="151" t="str">
        <f t="shared" si="29"/>
        <v/>
      </c>
      <c r="L231" s="151" t="str">
        <f t="shared" si="30"/>
        <v/>
      </c>
      <c r="M231" s="151" t="str">
        <f t="shared" si="31"/>
        <v/>
      </c>
      <c r="N231" s="151" t="str">
        <f t="shared" si="32"/>
        <v/>
      </c>
      <c r="O231" s="151" t="str">
        <f t="shared" si="33"/>
        <v/>
      </c>
      <c r="P231" s="151" t="str">
        <f t="shared" si="34"/>
        <v/>
      </c>
      <c r="Q231" s="151" t="str">
        <f t="shared" si="35"/>
        <v/>
      </c>
    </row>
    <row r="232" spans="1:17">
      <c r="A232" s="75"/>
      <c r="H232" s="139" t="str">
        <f>IF(ISTEXT(VLOOKUP(G232,Rubrieken!A:B,2,FALSE)),VLOOKUP(G232,Rubrieken!A:B,2,FALSE),"")</f>
        <v/>
      </c>
      <c r="I232" s="150">
        <f t="shared" si="27"/>
        <v>0</v>
      </c>
      <c r="J232" s="151" t="str">
        <f t="shared" si="28"/>
        <v/>
      </c>
      <c r="K232" s="151" t="str">
        <f t="shared" si="29"/>
        <v/>
      </c>
      <c r="L232" s="151" t="str">
        <f t="shared" si="30"/>
        <v/>
      </c>
      <c r="M232" s="151" t="str">
        <f t="shared" si="31"/>
        <v/>
      </c>
      <c r="N232" s="151" t="str">
        <f t="shared" si="32"/>
        <v/>
      </c>
      <c r="O232" s="151" t="str">
        <f t="shared" si="33"/>
        <v/>
      </c>
      <c r="P232" s="151" t="str">
        <f t="shared" si="34"/>
        <v/>
      </c>
      <c r="Q232" s="151" t="str">
        <f t="shared" si="35"/>
        <v/>
      </c>
    </row>
    <row r="233" spans="1:17">
      <c r="A233" s="75"/>
      <c r="H233" s="139" t="str">
        <f>IF(ISTEXT(VLOOKUP(G233,Rubrieken!A:B,2,FALSE)),VLOOKUP(G233,Rubrieken!A:B,2,FALSE),"")</f>
        <v/>
      </c>
      <c r="I233" s="150">
        <f t="shared" si="27"/>
        <v>0</v>
      </c>
      <c r="J233" s="151" t="str">
        <f t="shared" si="28"/>
        <v/>
      </c>
      <c r="K233" s="151" t="str">
        <f t="shared" si="29"/>
        <v/>
      </c>
      <c r="L233" s="151" t="str">
        <f t="shared" si="30"/>
        <v/>
      </c>
      <c r="M233" s="151" t="str">
        <f t="shared" si="31"/>
        <v/>
      </c>
      <c r="N233" s="151" t="str">
        <f t="shared" si="32"/>
        <v/>
      </c>
      <c r="O233" s="151" t="str">
        <f t="shared" si="33"/>
        <v/>
      </c>
      <c r="P233" s="151" t="str">
        <f t="shared" si="34"/>
        <v/>
      </c>
      <c r="Q233" s="151" t="str">
        <f t="shared" si="35"/>
        <v/>
      </c>
    </row>
    <row r="234" spans="1:17">
      <c r="A234" s="75"/>
      <c r="H234" s="139" t="str">
        <f>IF(ISTEXT(VLOOKUP(G234,Rubrieken!A:B,2,FALSE)),VLOOKUP(G234,Rubrieken!A:B,2,FALSE),"")</f>
        <v/>
      </c>
      <c r="I234" s="150">
        <f t="shared" si="27"/>
        <v>0</v>
      </c>
      <c r="J234" s="151" t="str">
        <f t="shared" si="28"/>
        <v/>
      </c>
      <c r="K234" s="151" t="str">
        <f t="shared" si="29"/>
        <v/>
      </c>
      <c r="L234" s="151" t="str">
        <f t="shared" si="30"/>
        <v/>
      </c>
      <c r="M234" s="151" t="str">
        <f t="shared" si="31"/>
        <v/>
      </c>
      <c r="N234" s="151" t="str">
        <f t="shared" si="32"/>
        <v/>
      </c>
      <c r="O234" s="151" t="str">
        <f t="shared" si="33"/>
        <v/>
      </c>
      <c r="P234" s="151" t="str">
        <f t="shared" si="34"/>
        <v/>
      </c>
      <c r="Q234" s="151" t="str">
        <f t="shared" si="35"/>
        <v/>
      </c>
    </row>
    <row r="235" spans="1:17">
      <c r="A235" s="75"/>
      <c r="H235" s="139" t="str">
        <f>IF(ISTEXT(VLOOKUP(G235,Rubrieken!A:B,2,FALSE)),VLOOKUP(G235,Rubrieken!A:B,2,FALSE),"")</f>
        <v/>
      </c>
      <c r="I235" s="150">
        <f t="shared" si="27"/>
        <v>0</v>
      </c>
      <c r="J235" s="151" t="str">
        <f t="shared" si="28"/>
        <v/>
      </c>
      <c r="K235" s="151" t="str">
        <f t="shared" si="29"/>
        <v/>
      </c>
      <c r="L235" s="151" t="str">
        <f t="shared" si="30"/>
        <v/>
      </c>
      <c r="M235" s="151" t="str">
        <f t="shared" si="31"/>
        <v/>
      </c>
      <c r="N235" s="151" t="str">
        <f t="shared" si="32"/>
        <v/>
      </c>
      <c r="O235" s="151" t="str">
        <f t="shared" si="33"/>
        <v/>
      </c>
      <c r="P235" s="151" t="str">
        <f t="shared" si="34"/>
        <v/>
      </c>
      <c r="Q235" s="151" t="str">
        <f t="shared" si="35"/>
        <v/>
      </c>
    </row>
    <row r="236" spans="1:17">
      <c r="A236" s="75"/>
      <c r="H236" s="139" t="str">
        <f>IF(ISTEXT(VLOOKUP(G236,Rubrieken!A:B,2,FALSE)),VLOOKUP(G236,Rubrieken!A:B,2,FALSE),"")</f>
        <v/>
      </c>
      <c r="I236" s="150">
        <f t="shared" si="27"/>
        <v>0</v>
      </c>
      <c r="J236" s="151" t="str">
        <f t="shared" si="28"/>
        <v/>
      </c>
      <c r="K236" s="151" t="str">
        <f t="shared" si="29"/>
        <v/>
      </c>
      <c r="L236" s="151" t="str">
        <f t="shared" si="30"/>
        <v/>
      </c>
      <c r="M236" s="151" t="str">
        <f t="shared" si="31"/>
        <v/>
      </c>
      <c r="N236" s="151" t="str">
        <f t="shared" si="32"/>
        <v/>
      </c>
      <c r="O236" s="151" t="str">
        <f t="shared" si="33"/>
        <v/>
      </c>
      <c r="P236" s="151" t="str">
        <f t="shared" si="34"/>
        <v/>
      </c>
      <c r="Q236" s="151" t="str">
        <f t="shared" si="35"/>
        <v/>
      </c>
    </row>
    <row r="237" spans="1:17">
      <c r="A237" s="75"/>
      <c r="H237" s="139" t="str">
        <f>IF(ISTEXT(VLOOKUP(G237,Rubrieken!A:B,2,FALSE)),VLOOKUP(G237,Rubrieken!A:B,2,FALSE),"")</f>
        <v/>
      </c>
      <c r="I237" s="150">
        <f t="shared" si="27"/>
        <v>0</v>
      </c>
      <c r="J237" s="151" t="str">
        <f t="shared" si="28"/>
        <v/>
      </c>
      <c r="K237" s="151" t="str">
        <f t="shared" si="29"/>
        <v/>
      </c>
      <c r="L237" s="151" t="str">
        <f t="shared" si="30"/>
        <v/>
      </c>
      <c r="M237" s="151" t="str">
        <f t="shared" si="31"/>
        <v/>
      </c>
      <c r="N237" s="151" t="str">
        <f t="shared" si="32"/>
        <v/>
      </c>
      <c r="O237" s="151" t="str">
        <f t="shared" si="33"/>
        <v/>
      </c>
      <c r="P237" s="151" t="str">
        <f t="shared" si="34"/>
        <v/>
      </c>
      <c r="Q237" s="151" t="str">
        <f t="shared" si="35"/>
        <v/>
      </c>
    </row>
    <row r="238" spans="1:17">
      <c r="A238" s="75"/>
      <c r="H238" s="139" t="str">
        <f>IF(ISTEXT(VLOOKUP(G238,Rubrieken!A:B,2,FALSE)),VLOOKUP(G238,Rubrieken!A:B,2,FALSE),"")</f>
        <v/>
      </c>
      <c r="I238" s="150">
        <f t="shared" si="27"/>
        <v>0</v>
      </c>
      <c r="J238" s="151" t="str">
        <f t="shared" si="28"/>
        <v/>
      </c>
      <c r="K238" s="151" t="str">
        <f t="shared" si="29"/>
        <v/>
      </c>
      <c r="L238" s="151" t="str">
        <f t="shared" si="30"/>
        <v/>
      </c>
      <c r="M238" s="151" t="str">
        <f t="shared" si="31"/>
        <v/>
      </c>
      <c r="N238" s="151" t="str">
        <f t="shared" si="32"/>
        <v/>
      </c>
      <c r="O238" s="151" t="str">
        <f t="shared" si="33"/>
        <v/>
      </c>
      <c r="P238" s="151" t="str">
        <f t="shared" si="34"/>
        <v/>
      </c>
      <c r="Q238" s="151" t="str">
        <f t="shared" si="35"/>
        <v/>
      </c>
    </row>
    <row r="239" spans="1:17">
      <c r="A239" s="75"/>
      <c r="H239" s="139" t="str">
        <f>IF(ISTEXT(VLOOKUP(G239,Rubrieken!A:B,2,FALSE)),VLOOKUP(G239,Rubrieken!A:B,2,FALSE),"")</f>
        <v/>
      </c>
      <c r="I239" s="150">
        <f t="shared" si="27"/>
        <v>0</v>
      </c>
      <c r="J239" s="151" t="str">
        <f t="shared" si="28"/>
        <v/>
      </c>
      <c r="K239" s="151" t="str">
        <f t="shared" si="29"/>
        <v/>
      </c>
      <c r="L239" s="151" t="str">
        <f t="shared" si="30"/>
        <v/>
      </c>
      <c r="M239" s="151" t="str">
        <f t="shared" si="31"/>
        <v/>
      </c>
      <c r="N239" s="151" t="str">
        <f t="shared" si="32"/>
        <v/>
      </c>
      <c r="O239" s="151" t="str">
        <f t="shared" si="33"/>
        <v/>
      </c>
      <c r="P239" s="151" t="str">
        <f t="shared" si="34"/>
        <v/>
      </c>
      <c r="Q239" s="151" t="str">
        <f t="shared" si="35"/>
        <v/>
      </c>
    </row>
    <row r="240" spans="1:17">
      <c r="A240" s="75"/>
      <c r="H240" s="139" t="str">
        <f>IF(ISTEXT(VLOOKUP(G240,Rubrieken!A:B,2,FALSE)),VLOOKUP(G240,Rubrieken!A:B,2,FALSE),"")</f>
        <v/>
      </c>
      <c r="I240" s="150">
        <f t="shared" si="27"/>
        <v>0</v>
      </c>
      <c r="J240" s="151" t="str">
        <f t="shared" si="28"/>
        <v/>
      </c>
      <c r="K240" s="151" t="str">
        <f t="shared" si="29"/>
        <v/>
      </c>
      <c r="L240" s="151" t="str">
        <f t="shared" si="30"/>
        <v/>
      </c>
      <c r="M240" s="151" t="str">
        <f t="shared" si="31"/>
        <v/>
      </c>
      <c r="N240" s="151" t="str">
        <f t="shared" si="32"/>
        <v/>
      </c>
      <c r="O240" s="151" t="str">
        <f t="shared" si="33"/>
        <v/>
      </c>
      <c r="P240" s="151" t="str">
        <f t="shared" si="34"/>
        <v/>
      </c>
      <c r="Q240" s="151" t="str">
        <f t="shared" si="35"/>
        <v/>
      </c>
    </row>
    <row r="241" spans="1:17">
      <c r="A241" s="75"/>
      <c r="H241" s="139" t="str">
        <f>IF(ISTEXT(VLOOKUP(G241,Rubrieken!A:B,2,FALSE)),VLOOKUP(G241,Rubrieken!A:B,2,FALSE),"")</f>
        <v/>
      </c>
      <c r="I241" s="150">
        <f t="shared" si="27"/>
        <v>0</v>
      </c>
      <c r="J241" s="151" t="str">
        <f t="shared" si="28"/>
        <v/>
      </c>
      <c r="K241" s="151" t="str">
        <f t="shared" si="29"/>
        <v/>
      </c>
      <c r="L241" s="151" t="str">
        <f t="shared" si="30"/>
        <v/>
      </c>
      <c r="M241" s="151" t="str">
        <f t="shared" si="31"/>
        <v/>
      </c>
      <c r="N241" s="151" t="str">
        <f t="shared" si="32"/>
        <v/>
      </c>
      <c r="O241" s="151" t="str">
        <f t="shared" si="33"/>
        <v/>
      </c>
      <c r="P241" s="151" t="str">
        <f t="shared" si="34"/>
        <v/>
      </c>
      <c r="Q241" s="151" t="str">
        <f t="shared" si="35"/>
        <v/>
      </c>
    </row>
    <row r="242" spans="1:17">
      <c r="A242" s="75"/>
      <c r="H242" s="139" t="str">
        <f>IF(ISTEXT(VLOOKUP(G242,Rubrieken!A:B,2,FALSE)),VLOOKUP(G242,Rubrieken!A:B,2,FALSE),"")</f>
        <v/>
      </c>
      <c r="I242" s="150">
        <f t="shared" si="27"/>
        <v>0</v>
      </c>
      <c r="J242" s="151" t="str">
        <f t="shared" si="28"/>
        <v/>
      </c>
      <c r="K242" s="151" t="str">
        <f t="shared" si="29"/>
        <v/>
      </c>
      <c r="L242" s="151" t="str">
        <f t="shared" si="30"/>
        <v/>
      </c>
      <c r="M242" s="151" t="str">
        <f t="shared" si="31"/>
        <v/>
      </c>
      <c r="N242" s="151" t="str">
        <f t="shared" si="32"/>
        <v/>
      </c>
      <c r="O242" s="151" t="str">
        <f t="shared" si="33"/>
        <v/>
      </c>
      <c r="P242" s="151" t="str">
        <f t="shared" si="34"/>
        <v/>
      </c>
      <c r="Q242" s="151" t="str">
        <f t="shared" si="35"/>
        <v/>
      </c>
    </row>
    <row r="243" spans="1:17">
      <c r="A243" s="75"/>
      <c r="H243" s="139" t="str">
        <f>IF(ISTEXT(VLOOKUP(G243,Rubrieken!A:B,2,FALSE)),VLOOKUP(G243,Rubrieken!A:B,2,FALSE),"")</f>
        <v/>
      </c>
      <c r="I243" s="150">
        <f t="shared" si="27"/>
        <v>0</v>
      </c>
      <c r="J243" s="151" t="str">
        <f t="shared" si="28"/>
        <v/>
      </c>
      <c r="K243" s="151" t="str">
        <f t="shared" si="29"/>
        <v/>
      </c>
      <c r="L243" s="151" t="str">
        <f t="shared" si="30"/>
        <v/>
      </c>
      <c r="M243" s="151" t="str">
        <f t="shared" si="31"/>
        <v/>
      </c>
      <c r="N243" s="151" t="str">
        <f t="shared" si="32"/>
        <v/>
      </c>
      <c r="O243" s="151" t="str">
        <f t="shared" si="33"/>
        <v/>
      </c>
      <c r="P243" s="151" t="str">
        <f t="shared" si="34"/>
        <v/>
      </c>
      <c r="Q243" s="151" t="str">
        <f t="shared" si="35"/>
        <v/>
      </c>
    </row>
    <row r="244" spans="1:17">
      <c r="A244" s="75"/>
      <c r="H244" s="139" t="str">
        <f>IF(ISTEXT(VLOOKUP(G244,Rubrieken!A:B,2,FALSE)),VLOOKUP(G244,Rubrieken!A:B,2,FALSE),"")</f>
        <v/>
      </c>
      <c r="I244" s="150">
        <f t="shared" si="27"/>
        <v>0</v>
      </c>
      <c r="J244" s="151" t="str">
        <f t="shared" si="28"/>
        <v/>
      </c>
      <c r="K244" s="151" t="str">
        <f t="shared" si="29"/>
        <v/>
      </c>
      <c r="L244" s="151" t="str">
        <f t="shared" si="30"/>
        <v/>
      </c>
      <c r="M244" s="151" t="str">
        <f t="shared" si="31"/>
        <v/>
      </c>
      <c r="N244" s="151" t="str">
        <f t="shared" si="32"/>
        <v/>
      </c>
      <c r="O244" s="151" t="str">
        <f t="shared" si="33"/>
        <v/>
      </c>
      <c r="P244" s="151" t="str">
        <f t="shared" si="34"/>
        <v/>
      </c>
      <c r="Q244" s="151" t="str">
        <f t="shared" si="35"/>
        <v/>
      </c>
    </row>
    <row r="245" spans="1:17">
      <c r="A245" s="75"/>
      <c r="H245" s="139" t="str">
        <f>IF(ISTEXT(VLOOKUP(G245,Rubrieken!A:B,2,FALSE)),VLOOKUP(G245,Rubrieken!A:B,2,FALSE),"")</f>
        <v/>
      </c>
      <c r="I245" s="150">
        <f t="shared" si="27"/>
        <v>0</v>
      </c>
      <c r="J245" s="151" t="str">
        <f t="shared" si="28"/>
        <v/>
      </c>
      <c r="K245" s="151" t="str">
        <f t="shared" si="29"/>
        <v/>
      </c>
      <c r="L245" s="151" t="str">
        <f t="shared" si="30"/>
        <v/>
      </c>
      <c r="M245" s="151" t="str">
        <f t="shared" si="31"/>
        <v/>
      </c>
      <c r="N245" s="151" t="str">
        <f t="shared" si="32"/>
        <v/>
      </c>
      <c r="O245" s="151" t="str">
        <f t="shared" si="33"/>
        <v/>
      </c>
      <c r="P245" s="151" t="str">
        <f t="shared" si="34"/>
        <v/>
      </c>
      <c r="Q245" s="151" t="str">
        <f t="shared" si="35"/>
        <v/>
      </c>
    </row>
    <row r="246" spans="1:17">
      <c r="A246" s="75"/>
      <c r="H246" s="139" t="str">
        <f>IF(ISTEXT(VLOOKUP(G246,Rubrieken!A:B,2,FALSE)),VLOOKUP(G246,Rubrieken!A:B,2,FALSE),"")</f>
        <v/>
      </c>
      <c r="I246" s="150">
        <f t="shared" si="27"/>
        <v>0</v>
      </c>
      <c r="J246" s="151" t="str">
        <f t="shared" si="28"/>
        <v/>
      </c>
      <c r="K246" s="151" t="str">
        <f t="shared" si="29"/>
        <v/>
      </c>
      <c r="L246" s="151" t="str">
        <f t="shared" si="30"/>
        <v/>
      </c>
      <c r="M246" s="151" t="str">
        <f t="shared" si="31"/>
        <v/>
      </c>
      <c r="N246" s="151" t="str">
        <f t="shared" si="32"/>
        <v/>
      </c>
      <c r="O246" s="151" t="str">
        <f t="shared" si="33"/>
        <v/>
      </c>
      <c r="P246" s="151" t="str">
        <f t="shared" si="34"/>
        <v/>
      </c>
      <c r="Q246" s="151" t="str">
        <f t="shared" si="35"/>
        <v/>
      </c>
    </row>
    <row r="247" spans="1:17">
      <c r="A247" s="75"/>
      <c r="H247" s="139" t="str">
        <f>IF(ISTEXT(VLOOKUP(G247,Rubrieken!A:B,2,FALSE)),VLOOKUP(G247,Rubrieken!A:B,2,FALSE),"")</f>
        <v/>
      </c>
      <c r="I247" s="150">
        <f t="shared" si="27"/>
        <v>0</v>
      </c>
      <c r="J247" s="151" t="str">
        <f t="shared" si="28"/>
        <v/>
      </c>
      <c r="K247" s="151" t="str">
        <f t="shared" si="29"/>
        <v/>
      </c>
      <c r="L247" s="151" t="str">
        <f t="shared" si="30"/>
        <v/>
      </c>
      <c r="M247" s="151" t="str">
        <f t="shared" si="31"/>
        <v/>
      </c>
      <c r="N247" s="151" t="str">
        <f t="shared" si="32"/>
        <v/>
      </c>
      <c r="O247" s="151" t="str">
        <f t="shared" si="33"/>
        <v/>
      </c>
      <c r="P247" s="151" t="str">
        <f t="shared" si="34"/>
        <v/>
      </c>
      <c r="Q247" s="151" t="str">
        <f t="shared" si="35"/>
        <v/>
      </c>
    </row>
    <row r="248" spans="1:17">
      <c r="A248" s="75"/>
      <c r="H248" s="139" t="str">
        <f>IF(ISTEXT(VLOOKUP(G248,Rubrieken!A:B,2,FALSE)),VLOOKUP(G248,Rubrieken!A:B,2,FALSE),"")</f>
        <v/>
      </c>
      <c r="I248" s="150">
        <f t="shared" si="27"/>
        <v>0</v>
      </c>
      <c r="J248" s="151" t="str">
        <f t="shared" si="28"/>
        <v/>
      </c>
      <c r="K248" s="151" t="str">
        <f t="shared" si="29"/>
        <v/>
      </c>
      <c r="L248" s="151" t="str">
        <f t="shared" si="30"/>
        <v/>
      </c>
      <c r="M248" s="151" t="str">
        <f t="shared" si="31"/>
        <v/>
      </c>
      <c r="N248" s="151" t="str">
        <f t="shared" si="32"/>
        <v/>
      </c>
      <c r="O248" s="151" t="str">
        <f t="shared" si="33"/>
        <v/>
      </c>
      <c r="P248" s="151" t="str">
        <f t="shared" si="34"/>
        <v/>
      </c>
      <c r="Q248" s="151" t="str">
        <f t="shared" si="35"/>
        <v/>
      </c>
    </row>
    <row r="249" spans="1:17">
      <c r="A249" s="75"/>
      <c r="H249" s="139" t="str">
        <f>IF(ISTEXT(VLOOKUP(G249,Rubrieken!A:B,2,FALSE)),VLOOKUP(G249,Rubrieken!A:B,2,FALSE),"")</f>
        <v/>
      </c>
      <c r="I249" s="150">
        <f t="shared" si="27"/>
        <v>0</v>
      </c>
      <c r="J249" s="151" t="str">
        <f t="shared" si="28"/>
        <v/>
      </c>
      <c r="K249" s="151" t="str">
        <f t="shared" si="29"/>
        <v/>
      </c>
      <c r="L249" s="151" t="str">
        <f t="shared" si="30"/>
        <v/>
      </c>
      <c r="M249" s="151" t="str">
        <f t="shared" si="31"/>
        <v/>
      </c>
      <c r="N249" s="151" t="str">
        <f t="shared" si="32"/>
        <v/>
      </c>
      <c r="O249" s="151" t="str">
        <f t="shared" si="33"/>
        <v/>
      </c>
      <c r="P249" s="151" t="str">
        <f t="shared" si="34"/>
        <v/>
      </c>
      <c r="Q249" s="151" t="str">
        <f t="shared" si="35"/>
        <v/>
      </c>
    </row>
    <row r="250" spans="1:17">
      <c r="A250" s="75"/>
      <c r="H250" s="139" t="str">
        <f>IF(ISTEXT(VLOOKUP(G250,Rubrieken!A:B,2,FALSE)),VLOOKUP(G250,Rubrieken!A:B,2,FALSE),"")</f>
        <v/>
      </c>
      <c r="I250" s="150">
        <f t="shared" si="27"/>
        <v>0</v>
      </c>
      <c r="J250" s="151" t="str">
        <f t="shared" si="28"/>
        <v/>
      </c>
      <c r="K250" s="151" t="str">
        <f t="shared" si="29"/>
        <v/>
      </c>
      <c r="L250" s="151" t="str">
        <f t="shared" si="30"/>
        <v/>
      </c>
      <c r="M250" s="151" t="str">
        <f t="shared" si="31"/>
        <v/>
      </c>
      <c r="N250" s="151" t="str">
        <f t="shared" si="32"/>
        <v/>
      </c>
      <c r="O250" s="151" t="str">
        <f t="shared" si="33"/>
        <v/>
      </c>
      <c r="P250" s="151" t="str">
        <f t="shared" si="34"/>
        <v/>
      </c>
      <c r="Q250" s="151" t="str">
        <f t="shared" si="35"/>
        <v/>
      </c>
    </row>
    <row r="251" spans="1:17">
      <c r="A251" s="75"/>
      <c r="H251" s="139" t="str">
        <f>IF(ISTEXT(VLOOKUP(G251,Rubrieken!A:B,2,FALSE)),VLOOKUP(G251,Rubrieken!A:B,2,FALSE),"")</f>
        <v/>
      </c>
      <c r="I251" s="150">
        <f t="shared" si="27"/>
        <v>0</v>
      </c>
      <c r="J251" s="151" t="str">
        <f t="shared" si="28"/>
        <v/>
      </c>
      <c r="K251" s="151" t="str">
        <f t="shared" si="29"/>
        <v/>
      </c>
      <c r="L251" s="151" t="str">
        <f t="shared" si="30"/>
        <v/>
      </c>
      <c r="M251" s="151" t="str">
        <f t="shared" si="31"/>
        <v/>
      </c>
      <c r="N251" s="151" t="str">
        <f t="shared" si="32"/>
        <v/>
      </c>
      <c r="O251" s="151" t="str">
        <f t="shared" si="33"/>
        <v/>
      </c>
      <c r="P251" s="151" t="str">
        <f t="shared" si="34"/>
        <v/>
      </c>
      <c r="Q251" s="151" t="str">
        <f t="shared" si="35"/>
        <v/>
      </c>
    </row>
    <row r="252" spans="1:17">
      <c r="A252" s="75"/>
      <c r="H252" s="139" t="str">
        <f>IF(ISTEXT(VLOOKUP(G252,Rubrieken!A:B,2,FALSE)),VLOOKUP(G252,Rubrieken!A:B,2,FALSE),"")</f>
        <v/>
      </c>
      <c r="I252" s="150">
        <f t="shared" si="27"/>
        <v>0</v>
      </c>
      <c r="J252" s="151" t="str">
        <f t="shared" si="28"/>
        <v/>
      </c>
      <c r="K252" s="151" t="str">
        <f t="shared" si="29"/>
        <v/>
      </c>
      <c r="L252" s="151" t="str">
        <f t="shared" si="30"/>
        <v/>
      </c>
      <c r="M252" s="151" t="str">
        <f t="shared" si="31"/>
        <v/>
      </c>
      <c r="N252" s="151" t="str">
        <f t="shared" si="32"/>
        <v/>
      </c>
      <c r="O252" s="151" t="str">
        <f t="shared" si="33"/>
        <v/>
      </c>
      <c r="P252" s="151" t="str">
        <f t="shared" si="34"/>
        <v/>
      </c>
      <c r="Q252" s="151" t="str">
        <f t="shared" si="35"/>
        <v/>
      </c>
    </row>
    <row r="253" spans="1:17">
      <c r="A253" s="75"/>
      <c r="H253" s="139" t="str">
        <f>IF(ISTEXT(VLOOKUP(G253,Rubrieken!A:B,2,FALSE)),VLOOKUP(G253,Rubrieken!A:B,2,FALSE),"")</f>
        <v/>
      </c>
      <c r="I253" s="150">
        <f t="shared" si="27"/>
        <v>0</v>
      </c>
      <c r="J253" s="151" t="str">
        <f t="shared" si="28"/>
        <v/>
      </c>
      <c r="K253" s="151" t="str">
        <f t="shared" si="29"/>
        <v/>
      </c>
      <c r="L253" s="151" t="str">
        <f t="shared" si="30"/>
        <v/>
      </c>
      <c r="M253" s="151" t="str">
        <f t="shared" si="31"/>
        <v/>
      </c>
      <c r="N253" s="151" t="str">
        <f t="shared" si="32"/>
        <v/>
      </c>
      <c r="O253" s="151" t="str">
        <f t="shared" si="33"/>
        <v/>
      </c>
      <c r="P253" s="151" t="str">
        <f t="shared" si="34"/>
        <v/>
      </c>
      <c r="Q253" s="151" t="str">
        <f t="shared" si="35"/>
        <v/>
      </c>
    </row>
    <row r="254" spans="1:17">
      <c r="A254" s="75"/>
      <c r="H254" s="139" t="str">
        <f>IF(ISTEXT(VLOOKUP(G254,Rubrieken!A:B,2,FALSE)),VLOOKUP(G254,Rubrieken!A:B,2,FALSE),"")</f>
        <v/>
      </c>
      <c r="I254" s="150">
        <f t="shared" si="27"/>
        <v>0</v>
      </c>
      <c r="J254" s="151" t="str">
        <f t="shared" si="28"/>
        <v/>
      </c>
      <c r="K254" s="151" t="str">
        <f t="shared" si="29"/>
        <v/>
      </c>
      <c r="L254" s="151" t="str">
        <f t="shared" si="30"/>
        <v/>
      </c>
      <c r="M254" s="151" t="str">
        <f t="shared" si="31"/>
        <v/>
      </c>
      <c r="N254" s="151" t="str">
        <f t="shared" si="32"/>
        <v/>
      </c>
      <c r="O254" s="151" t="str">
        <f t="shared" si="33"/>
        <v/>
      </c>
      <c r="P254" s="151" t="str">
        <f t="shared" si="34"/>
        <v/>
      </c>
      <c r="Q254" s="151" t="str">
        <f t="shared" si="35"/>
        <v/>
      </c>
    </row>
    <row r="255" spans="1:17">
      <c r="A255" s="75"/>
      <c r="H255" s="139" t="str">
        <f>IF(ISTEXT(VLOOKUP(G255,Rubrieken!A:B,2,FALSE)),VLOOKUP(G255,Rubrieken!A:B,2,FALSE),"")</f>
        <v/>
      </c>
      <c r="I255" s="150">
        <f t="shared" si="27"/>
        <v>0</v>
      </c>
      <c r="J255" s="151" t="str">
        <f t="shared" si="28"/>
        <v/>
      </c>
      <c r="K255" s="151" t="str">
        <f t="shared" si="29"/>
        <v/>
      </c>
      <c r="L255" s="151" t="str">
        <f t="shared" si="30"/>
        <v/>
      </c>
      <c r="M255" s="151" t="str">
        <f t="shared" si="31"/>
        <v/>
      </c>
      <c r="N255" s="151" t="str">
        <f t="shared" si="32"/>
        <v/>
      </c>
      <c r="O255" s="151" t="str">
        <f t="shared" si="33"/>
        <v/>
      </c>
      <c r="P255" s="151" t="str">
        <f t="shared" si="34"/>
        <v/>
      </c>
      <c r="Q255" s="151" t="str">
        <f t="shared" si="35"/>
        <v/>
      </c>
    </row>
    <row r="256" spans="1:17">
      <c r="A256" s="75"/>
      <c r="H256" s="139" t="str">
        <f>IF(ISTEXT(VLOOKUP(G256,Rubrieken!A:B,2,FALSE)),VLOOKUP(G256,Rubrieken!A:B,2,FALSE),"")</f>
        <v/>
      </c>
      <c r="I256" s="150">
        <f t="shared" si="27"/>
        <v>0</v>
      </c>
      <c r="J256" s="151" t="str">
        <f t="shared" si="28"/>
        <v/>
      </c>
      <c r="K256" s="151" t="str">
        <f t="shared" si="29"/>
        <v/>
      </c>
      <c r="L256" s="151" t="str">
        <f t="shared" si="30"/>
        <v/>
      </c>
      <c r="M256" s="151" t="str">
        <f t="shared" si="31"/>
        <v/>
      </c>
      <c r="N256" s="151" t="str">
        <f t="shared" si="32"/>
        <v/>
      </c>
      <c r="O256" s="151" t="str">
        <f t="shared" si="33"/>
        <v/>
      </c>
      <c r="P256" s="151" t="str">
        <f t="shared" si="34"/>
        <v/>
      </c>
      <c r="Q256" s="151" t="str">
        <f t="shared" si="35"/>
        <v/>
      </c>
    </row>
    <row r="257" spans="1:17">
      <c r="A257" s="75"/>
      <c r="H257" s="139" t="str">
        <f>IF(ISTEXT(VLOOKUP(G257,Rubrieken!A:B,2,FALSE)),VLOOKUP(G257,Rubrieken!A:B,2,FALSE),"")</f>
        <v/>
      </c>
      <c r="I257" s="150">
        <f t="shared" si="27"/>
        <v>0</v>
      </c>
      <c r="J257" s="151" t="str">
        <f t="shared" si="28"/>
        <v/>
      </c>
      <c r="K257" s="151" t="str">
        <f t="shared" si="29"/>
        <v/>
      </c>
      <c r="L257" s="151" t="str">
        <f t="shared" si="30"/>
        <v/>
      </c>
      <c r="M257" s="151" t="str">
        <f t="shared" si="31"/>
        <v/>
      </c>
      <c r="N257" s="151" t="str">
        <f t="shared" si="32"/>
        <v/>
      </c>
      <c r="O257" s="151" t="str">
        <f t="shared" si="33"/>
        <v/>
      </c>
      <c r="P257" s="151" t="str">
        <f t="shared" si="34"/>
        <v/>
      </c>
      <c r="Q257" s="151" t="str">
        <f t="shared" si="35"/>
        <v/>
      </c>
    </row>
    <row r="258" spans="1:17">
      <c r="A258" s="75"/>
      <c r="H258" s="139" t="str">
        <f>IF(ISTEXT(VLOOKUP(G258,Rubrieken!A:B,2,FALSE)),VLOOKUP(G258,Rubrieken!A:B,2,FALSE),"")</f>
        <v/>
      </c>
      <c r="I258" s="150">
        <f t="shared" si="27"/>
        <v>0</v>
      </c>
      <c r="J258" s="151" t="str">
        <f t="shared" si="28"/>
        <v/>
      </c>
      <c r="K258" s="151" t="str">
        <f t="shared" si="29"/>
        <v/>
      </c>
      <c r="L258" s="151" t="str">
        <f t="shared" si="30"/>
        <v/>
      </c>
      <c r="M258" s="151" t="str">
        <f t="shared" si="31"/>
        <v/>
      </c>
      <c r="N258" s="151" t="str">
        <f t="shared" si="32"/>
        <v/>
      </c>
      <c r="O258" s="151" t="str">
        <f t="shared" si="33"/>
        <v/>
      </c>
      <c r="P258" s="151" t="str">
        <f t="shared" si="34"/>
        <v/>
      </c>
      <c r="Q258" s="151" t="str">
        <f t="shared" si="35"/>
        <v/>
      </c>
    </row>
    <row r="259" spans="1:17">
      <c r="A259" s="75"/>
      <c r="H259" s="139" t="str">
        <f>IF(ISTEXT(VLOOKUP(G259,Rubrieken!A:B,2,FALSE)),VLOOKUP(G259,Rubrieken!A:B,2,FALSE),"")</f>
        <v/>
      </c>
      <c r="I259" s="150">
        <f t="shared" si="27"/>
        <v>0</v>
      </c>
      <c r="J259" s="151" t="str">
        <f t="shared" si="28"/>
        <v/>
      </c>
      <c r="K259" s="151" t="str">
        <f t="shared" si="29"/>
        <v/>
      </c>
      <c r="L259" s="151" t="str">
        <f t="shared" si="30"/>
        <v/>
      </c>
      <c r="M259" s="151" t="str">
        <f t="shared" si="31"/>
        <v/>
      </c>
      <c r="N259" s="151" t="str">
        <f t="shared" si="32"/>
        <v/>
      </c>
      <c r="O259" s="151" t="str">
        <f t="shared" si="33"/>
        <v/>
      </c>
      <c r="P259" s="151" t="str">
        <f t="shared" si="34"/>
        <v/>
      </c>
      <c r="Q259" s="151" t="str">
        <f t="shared" si="35"/>
        <v/>
      </c>
    </row>
    <row r="260" spans="1:17">
      <c r="A260" s="75"/>
      <c r="H260" s="139" t="str">
        <f>IF(ISTEXT(VLOOKUP(G260,Rubrieken!A:B,2,FALSE)),VLOOKUP(G260,Rubrieken!A:B,2,FALSE),"")</f>
        <v/>
      </c>
      <c r="I260" s="150">
        <f t="shared" si="27"/>
        <v>0</v>
      </c>
      <c r="J260" s="151" t="str">
        <f t="shared" si="28"/>
        <v/>
      </c>
      <c r="K260" s="151" t="str">
        <f t="shared" si="29"/>
        <v/>
      </c>
      <c r="L260" s="151" t="str">
        <f t="shared" si="30"/>
        <v/>
      </c>
      <c r="M260" s="151" t="str">
        <f t="shared" si="31"/>
        <v/>
      </c>
      <c r="N260" s="151" t="str">
        <f t="shared" si="32"/>
        <v/>
      </c>
      <c r="O260" s="151" t="str">
        <f t="shared" si="33"/>
        <v/>
      </c>
      <c r="P260" s="151" t="str">
        <f t="shared" si="34"/>
        <v/>
      </c>
      <c r="Q260" s="151" t="str">
        <f t="shared" si="35"/>
        <v/>
      </c>
    </row>
    <row r="261" spans="1:17">
      <c r="A261" s="75"/>
      <c r="H261" s="139" t="str">
        <f>IF(ISTEXT(VLOOKUP(G261,Rubrieken!A:B,2,FALSE)),VLOOKUP(G261,Rubrieken!A:B,2,FALSE),"")</f>
        <v/>
      </c>
      <c r="I261" s="150">
        <f t="shared" si="27"/>
        <v>0</v>
      </c>
      <c r="J261" s="151" t="str">
        <f t="shared" si="28"/>
        <v/>
      </c>
      <c r="K261" s="151" t="str">
        <f t="shared" si="29"/>
        <v/>
      </c>
      <c r="L261" s="151" t="str">
        <f t="shared" si="30"/>
        <v/>
      </c>
      <c r="M261" s="151" t="str">
        <f t="shared" si="31"/>
        <v/>
      </c>
      <c r="N261" s="151" t="str">
        <f t="shared" si="32"/>
        <v/>
      </c>
      <c r="O261" s="151" t="str">
        <f t="shared" si="33"/>
        <v/>
      </c>
      <c r="P261" s="151" t="str">
        <f t="shared" si="34"/>
        <v/>
      </c>
      <c r="Q261" s="151" t="str">
        <f t="shared" si="35"/>
        <v/>
      </c>
    </row>
    <row r="262" spans="1:17">
      <c r="A262" s="75"/>
      <c r="H262" s="139" t="str">
        <f>IF(ISTEXT(VLOOKUP(G262,Rubrieken!A:B,2,FALSE)),VLOOKUP(G262,Rubrieken!A:B,2,FALSE),"")</f>
        <v/>
      </c>
      <c r="I262" s="150">
        <f t="shared" si="27"/>
        <v>0</v>
      </c>
      <c r="J262" s="151" t="str">
        <f t="shared" si="28"/>
        <v/>
      </c>
      <c r="K262" s="151" t="str">
        <f t="shared" si="29"/>
        <v/>
      </c>
      <c r="L262" s="151" t="str">
        <f t="shared" si="30"/>
        <v/>
      </c>
      <c r="M262" s="151" t="str">
        <f t="shared" si="31"/>
        <v/>
      </c>
      <c r="N262" s="151" t="str">
        <f t="shared" si="32"/>
        <v/>
      </c>
      <c r="O262" s="151" t="str">
        <f t="shared" si="33"/>
        <v/>
      </c>
      <c r="P262" s="151" t="str">
        <f t="shared" si="34"/>
        <v/>
      </c>
      <c r="Q262" s="151" t="str">
        <f t="shared" si="35"/>
        <v/>
      </c>
    </row>
    <row r="263" spans="1:17">
      <c r="A263" s="75"/>
      <c r="H263" s="139" t="str">
        <f>IF(ISTEXT(VLOOKUP(G263,Rubrieken!A:B,2,FALSE)),VLOOKUP(G263,Rubrieken!A:B,2,FALSE),"")</f>
        <v/>
      </c>
      <c r="I263" s="150">
        <f t="shared" si="27"/>
        <v>0</v>
      </c>
      <c r="J263" s="151" t="str">
        <f t="shared" si="28"/>
        <v/>
      </c>
      <c r="K263" s="151" t="str">
        <f t="shared" si="29"/>
        <v/>
      </c>
      <c r="L263" s="151" t="str">
        <f t="shared" si="30"/>
        <v/>
      </c>
      <c r="M263" s="151" t="str">
        <f t="shared" si="31"/>
        <v/>
      </c>
      <c r="N263" s="151" t="str">
        <f t="shared" si="32"/>
        <v/>
      </c>
      <c r="O263" s="151" t="str">
        <f t="shared" si="33"/>
        <v/>
      </c>
      <c r="P263" s="151" t="str">
        <f t="shared" si="34"/>
        <v/>
      </c>
      <c r="Q263" s="151" t="str">
        <f t="shared" si="35"/>
        <v/>
      </c>
    </row>
    <row r="264" spans="1:17">
      <c r="A264" s="75"/>
      <c r="H264" s="139" t="str">
        <f>IF(ISTEXT(VLOOKUP(G264,Rubrieken!A:B,2,FALSE)),VLOOKUP(G264,Rubrieken!A:B,2,FALSE),"")</f>
        <v/>
      </c>
      <c r="I264" s="150">
        <f t="shared" ref="I264:I327" si="36">D264-E264+F264</f>
        <v>0</v>
      </c>
      <c r="J264" s="151" t="str">
        <f t="shared" ref="J264:J327" si="37">CONCATENATE(K264,L264,M264,N264,O264,P264)</f>
        <v/>
      </c>
      <c r="K264" s="151" t="str">
        <f t="shared" ref="K264:K327" si="38">IF(AND(D264=0,E264=0),"",IF(H264="","Er is nog geen rubriek ingevuld. ",""))</f>
        <v/>
      </c>
      <c r="L264" s="151" t="str">
        <f t="shared" ref="L264:L327" si="39">IF(AND(ISNUMBER(D264),ISNUMBER(E264),(D264*E264)^2&gt;0),"Bedrag in en uit zijn beiden ingevuld. ","")</f>
        <v/>
      </c>
      <c r="M264" s="151" t="str">
        <f t="shared" ref="M264:M327" si="40">IF(AND(D264&gt;0,ISNUMBER(F264&gt;0)),"Geen btw bij bank inkomsten. ","")</f>
        <v/>
      </c>
      <c r="N264" s="151" t="str">
        <f t="shared" ref="N264:N327" si="41">IF(ISNUMBER(E264),IF(F264/0.182&gt;E264,"Btw is groter dan 21%. ",""),"")</f>
        <v/>
      </c>
      <c r="O264" s="151" t="str">
        <f t="shared" ref="O264:O327" si="42">IF(I264=0,"",IF(Q264="","Geen datum ingevuld. ",""))</f>
        <v/>
      </c>
      <c r="P264" s="151" t="str">
        <f t="shared" ref="P264:P327" si="43">IF(I264&lt;&gt;0,IF(CONCATENATE(K264,L264,M264,N264,O264)="","Hele regel is goed!",""),"")</f>
        <v/>
      </c>
      <c r="Q264" s="151" t="str">
        <f t="shared" ref="Q264:Q327" si="44">IF(B264="","",CEILING(MONTH(B264)/3,1))</f>
        <v/>
      </c>
    </row>
    <row r="265" spans="1:17">
      <c r="A265" s="75"/>
      <c r="H265" s="139" t="str">
        <f>IF(ISTEXT(VLOOKUP(G265,Rubrieken!A:B,2,FALSE)),VLOOKUP(G265,Rubrieken!A:B,2,FALSE),"")</f>
        <v/>
      </c>
      <c r="I265" s="150">
        <f t="shared" si="36"/>
        <v>0</v>
      </c>
      <c r="J265" s="151" t="str">
        <f t="shared" si="37"/>
        <v/>
      </c>
      <c r="K265" s="151" t="str">
        <f t="shared" si="38"/>
        <v/>
      </c>
      <c r="L265" s="151" t="str">
        <f t="shared" si="39"/>
        <v/>
      </c>
      <c r="M265" s="151" t="str">
        <f t="shared" si="40"/>
        <v/>
      </c>
      <c r="N265" s="151" t="str">
        <f t="shared" si="41"/>
        <v/>
      </c>
      <c r="O265" s="151" t="str">
        <f t="shared" si="42"/>
        <v/>
      </c>
      <c r="P265" s="151" t="str">
        <f t="shared" si="43"/>
        <v/>
      </c>
      <c r="Q265" s="151" t="str">
        <f t="shared" si="44"/>
        <v/>
      </c>
    </row>
    <row r="266" spans="1:17">
      <c r="A266" s="75"/>
      <c r="H266" s="139" t="str">
        <f>IF(ISTEXT(VLOOKUP(G266,Rubrieken!A:B,2,FALSE)),VLOOKUP(G266,Rubrieken!A:B,2,FALSE),"")</f>
        <v/>
      </c>
      <c r="I266" s="150">
        <f t="shared" si="36"/>
        <v>0</v>
      </c>
      <c r="J266" s="151" t="str">
        <f t="shared" si="37"/>
        <v/>
      </c>
      <c r="K266" s="151" t="str">
        <f t="shared" si="38"/>
        <v/>
      </c>
      <c r="L266" s="151" t="str">
        <f t="shared" si="39"/>
        <v/>
      </c>
      <c r="M266" s="151" t="str">
        <f t="shared" si="40"/>
        <v/>
      </c>
      <c r="N266" s="151" t="str">
        <f t="shared" si="41"/>
        <v/>
      </c>
      <c r="O266" s="151" t="str">
        <f t="shared" si="42"/>
        <v/>
      </c>
      <c r="P266" s="151" t="str">
        <f t="shared" si="43"/>
        <v/>
      </c>
      <c r="Q266" s="151" t="str">
        <f t="shared" si="44"/>
        <v/>
      </c>
    </row>
    <row r="267" spans="1:17">
      <c r="A267" s="75"/>
      <c r="H267" s="139" t="str">
        <f>IF(ISTEXT(VLOOKUP(G267,Rubrieken!A:B,2,FALSE)),VLOOKUP(G267,Rubrieken!A:B,2,FALSE),"")</f>
        <v/>
      </c>
      <c r="I267" s="150">
        <f t="shared" si="36"/>
        <v>0</v>
      </c>
      <c r="J267" s="151" t="str">
        <f t="shared" si="37"/>
        <v/>
      </c>
      <c r="K267" s="151" t="str">
        <f t="shared" si="38"/>
        <v/>
      </c>
      <c r="L267" s="151" t="str">
        <f t="shared" si="39"/>
        <v/>
      </c>
      <c r="M267" s="151" t="str">
        <f t="shared" si="40"/>
        <v/>
      </c>
      <c r="N267" s="151" t="str">
        <f t="shared" si="41"/>
        <v/>
      </c>
      <c r="O267" s="151" t="str">
        <f t="shared" si="42"/>
        <v/>
      </c>
      <c r="P267" s="151" t="str">
        <f t="shared" si="43"/>
        <v/>
      </c>
      <c r="Q267" s="151" t="str">
        <f t="shared" si="44"/>
        <v/>
      </c>
    </row>
    <row r="268" spans="1:17">
      <c r="A268" s="75"/>
      <c r="H268" s="139" t="str">
        <f>IF(ISTEXT(VLOOKUP(G268,Rubrieken!A:B,2,FALSE)),VLOOKUP(G268,Rubrieken!A:B,2,FALSE),"")</f>
        <v/>
      </c>
      <c r="I268" s="150">
        <f t="shared" si="36"/>
        <v>0</v>
      </c>
      <c r="J268" s="151" t="str">
        <f t="shared" si="37"/>
        <v/>
      </c>
      <c r="K268" s="151" t="str">
        <f t="shared" si="38"/>
        <v/>
      </c>
      <c r="L268" s="151" t="str">
        <f t="shared" si="39"/>
        <v/>
      </c>
      <c r="M268" s="151" t="str">
        <f t="shared" si="40"/>
        <v/>
      </c>
      <c r="N268" s="151" t="str">
        <f t="shared" si="41"/>
        <v/>
      </c>
      <c r="O268" s="151" t="str">
        <f t="shared" si="42"/>
        <v/>
      </c>
      <c r="P268" s="151" t="str">
        <f t="shared" si="43"/>
        <v/>
      </c>
      <c r="Q268" s="151" t="str">
        <f t="shared" si="44"/>
        <v/>
      </c>
    </row>
    <row r="269" spans="1:17">
      <c r="A269" s="75"/>
      <c r="H269" s="139" t="str">
        <f>IF(ISTEXT(VLOOKUP(G269,Rubrieken!A:B,2,FALSE)),VLOOKUP(G269,Rubrieken!A:B,2,FALSE),"")</f>
        <v/>
      </c>
      <c r="I269" s="150">
        <f t="shared" si="36"/>
        <v>0</v>
      </c>
      <c r="J269" s="151" t="str">
        <f t="shared" si="37"/>
        <v/>
      </c>
      <c r="K269" s="151" t="str">
        <f t="shared" si="38"/>
        <v/>
      </c>
      <c r="L269" s="151" t="str">
        <f t="shared" si="39"/>
        <v/>
      </c>
      <c r="M269" s="151" t="str">
        <f t="shared" si="40"/>
        <v/>
      </c>
      <c r="N269" s="151" t="str">
        <f t="shared" si="41"/>
        <v/>
      </c>
      <c r="O269" s="151" t="str">
        <f t="shared" si="42"/>
        <v/>
      </c>
      <c r="P269" s="151" t="str">
        <f t="shared" si="43"/>
        <v/>
      </c>
      <c r="Q269" s="151" t="str">
        <f t="shared" si="44"/>
        <v/>
      </c>
    </row>
    <row r="270" spans="1:17">
      <c r="A270" s="75"/>
      <c r="H270" s="139" t="str">
        <f>IF(ISTEXT(VLOOKUP(G270,Rubrieken!A:B,2,FALSE)),VLOOKUP(G270,Rubrieken!A:B,2,FALSE),"")</f>
        <v/>
      </c>
      <c r="I270" s="150">
        <f t="shared" si="36"/>
        <v>0</v>
      </c>
      <c r="J270" s="151" t="str">
        <f t="shared" si="37"/>
        <v/>
      </c>
      <c r="K270" s="151" t="str">
        <f t="shared" si="38"/>
        <v/>
      </c>
      <c r="L270" s="151" t="str">
        <f t="shared" si="39"/>
        <v/>
      </c>
      <c r="M270" s="151" t="str">
        <f t="shared" si="40"/>
        <v/>
      </c>
      <c r="N270" s="151" t="str">
        <f t="shared" si="41"/>
        <v/>
      </c>
      <c r="O270" s="151" t="str">
        <f t="shared" si="42"/>
        <v/>
      </c>
      <c r="P270" s="151" t="str">
        <f t="shared" si="43"/>
        <v/>
      </c>
      <c r="Q270" s="151" t="str">
        <f t="shared" si="44"/>
        <v/>
      </c>
    </row>
    <row r="271" spans="1:17">
      <c r="A271" s="75"/>
      <c r="H271" s="139" t="str">
        <f>IF(ISTEXT(VLOOKUP(G271,Rubrieken!A:B,2,FALSE)),VLOOKUP(G271,Rubrieken!A:B,2,FALSE),"")</f>
        <v/>
      </c>
      <c r="I271" s="150">
        <f t="shared" si="36"/>
        <v>0</v>
      </c>
      <c r="J271" s="151" t="str">
        <f t="shared" si="37"/>
        <v/>
      </c>
      <c r="K271" s="151" t="str">
        <f t="shared" si="38"/>
        <v/>
      </c>
      <c r="L271" s="151" t="str">
        <f t="shared" si="39"/>
        <v/>
      </c>
      <c r="M271" s="151" t="str">
        <f t="shared" si="40"/>
        <v/>
      </c>
      <c r="N271" s="151" t="str">
        <f t="shared" si="41"/>
        <v/>
      </c>
      <c r="O271" s="151" t="str">
        <f t="shared" si="42"/>
        <v/>
      </c>
      <c r="P271" s="151" t="str">
        <f t="shared" si="43"/>
        <v/>
      </c>
      <c r="Q271" s="151" t="str">
        <f t="shared" si="44"/>
        <v/>
      </c>
    </row>
    <row r="272" spans="1:17">
      <c r="A272" s="75"/>
      <c r="H272" s="139" t="str">
        <f>IF(ISTEXT(VLOOKUP(G272,Rubrieken!A:B,2,FALSE)),VLOOKUP(G272,Rubrieken!A:B,2,FALSE),"")</f>
        <v/>
      </c>
      <c r="I272" s="150">
        <f t="shared" si="36"/>
        <v>0</v>
      </c>
      <c r="J272" s="151" t="str">
        <f t="shared" si="37"/>
        <v/>
      </c>
      <c r="K272" s="151" t="str">
        <f t="shared" si="38"/>
        <v/>
      </c>
      <c r="L272" s="151" t="str">
        <f t="shared" si="39"/>
        <v/>
      </c>
      <c r="M272" s="151" t="str">
        <f t="shared" si="40"/>
        <v/>
      </c>
      <c r="N272" s="151" t="str">
        <f t="shared" si="41"/>
        <v/>
      </c>
      <c r="O272" s="151" t="str">
        <f t="shared" si="42"/>
        <v/>
      </c>
      <c r="P272" s="151" t="str">
        <f t="shared" si="43"/>
        <v/>
      </c>
      <c r="Q272" s="151" t="str">
        <f t="shared" si="44"/>
        <v/>
      </c>
    </row>
    <row r="273" spans="1:17">
      <c r="A273" s="75"/>
      <c r="H273" s="139" t="str">
        <f>IF(ISTEXT(VLOOKUP(G273,Rubrieken!A:B,2,FALSE)),VLOOKUP(G273,Rubrieken!A:B,2,FALSE),"")</f>
        <v/>
      </c>
      <c r="I273" s="150">
        <f t="shared" si="36"/>
        <v>0</v>
      </c>
      <c r="J273" s="151" t="str">
        <f t="shared" si="37"/>
        <v/>
      </c>
      <c r="K273" s="151" t="str">
        <f t="shared" si="38"/>
        <v/>
      </c>
      <c r="L273" s="151" t="str">
        <f t="shared" si="39"/>
        <v/>
      </c>
      <c r="M273" s="151" t="str">
        <f t="shared" si="40"/>
        <v/>
      </c>
      <c r="N273" s="151" t="str">
        <f t="shared" si="41"/>
        <v/>
      </c>
      <c r="O273" s="151" t="str">
        <f t="shared" si="42"/>
        <v/>
      </c>
      <c r="P273" s="151" t="str">
        <f t="shared" si="43"/>
        <v/>
      </c>
      <c r="Q273" s="151" t="str">
        <f t="shared" si="44"/>
        <v/>
      </c>
    </row>
    <row r="274" spans="1:17">
      <c r="A274" s="75"/>
      <c r="H274" s="139" t="str">
        <f>IF(ISTEXT(VLOOKUP(G274,Rubrieken!A:B,2,FALSE)),VLOOKUP(G274,Rubrieken!A:B,2,FALSE),"")</f>
        <v/>
      </c>
      <c r="I274" s="150">
        <f t="shared" si="36"/>
        <v>0</v>
      </c>
      <c r="J274" s="151" t="str">
        <f t="shared" si="37"/>
        <v/>
      </c>
      <c r="K274" s="151" t="str">
        <f t="shared" si="38"/>
        <v/>
      </c>
      <c r="L274" s="151" t="str">
        <f t="shared" si="39"/>
        <v/>
      </c>
      <c r="M274" s="151" t="str">
        <f t="shared" si="40"/>
        <v/>
      </c>
      <c r="N274" s="151" t="str">
        <f t="shared" si="41"/>
        <v/>
      </c>
      <c r="O274" s="151" t="str">
        <f t="shared" si="42"/>
        <v/>
      </c>
      <c r="P274" s="151" t="str">
        <f t="shared" si="43"/>
        <v/>
      </c>
      <c r="Q274" s="151" t="str">
        <f t="shared" si="44"/>
        <v/>
      </c>
    </row>
    <row r="275" spans="1:17">
      <c r="A275" s="75"/>
      <c r="H275" s="139" t="str">
        <f>IF(ISTEXT(VLOOKUP(G275,Rubrieken!A:B,2,FALSE)),VLOOKUP(G275,Rubrieken!A:B,2,FALSE),"")</f>
        <v/>
      </c>
      <c r="I275" s="150">
        <f t="shared" si="36"/>
        <v>0</v>
      </c>
      <c r="J275" s="151" t="str">
        <f t="shared" si="37"/>
        <v/>
      </c>
      <c r="K275" s="151" t="str">
        <f t="shared" si="38"/>
        <v/>
      </c>
      <c r="L275" s="151" t="str">
        <f t="shared" si="39"/>
        <v/>
      </c>
      <c r="M275" s="151" t="str">
        <f t="shared" si="40"/>
        <v/>
      </c>
      <c r="N275" s="151" t="str">
        <f t="shared" si="41"/>
        <v/>
      </c>
      <c r="O275" s="151" t="str">
        <f t="shared" si="42"/>
        <v/>
      </c>
      <c r="P275" s="151" t="str">
        <f t="shared" si="43"/>
        <v/>
      </c>
      <c r="Q275" s="151" t="str">
        <f t="shared" si="44"/>
        <v/>
      </c>
    </row>
    <row r="276" spans="1:17">
      <c r="A276" s="75"/>
      <c r="H276" s="139" t="str">
        <f>IF(ISTEXT(VLOOKUP(G276,Rubrieken!A:B,2,FALSE)),VLOOKUP(G276,Rubrieken!A:B,2,FALSE),"")</f>
        <v/>
      </c>
      <c r="I276" s="150">
        <f t="shared" si="36"/>
        <v>0</v>
      </c>
      <c r="J276" s="151" t="str">
        <f t="shared" si="37"/>
        <v/>
      </c>
      <c r="K276" s="151" t="str">
        <f t="shared" si="38"/>
        <v/>
      </c>
      <c r="L276" s="151" t="str">
        <f t="shared" si="39"/>
        <v/>
      </c>
      <c r="M276" s="151" t="str">
        <f t="shared" si="40"/>
        <v/>
      </c>
      <c r="N276" s="151" t="str">
        <f t="shared" si="41"/>
        <v/>
      </c>
      <c r="O276" s="151" t="str">
        <f t="shared" si="42"/>
        <v/>
      </c>
      <c r="P276" s="151" t="str">
        <f t="shared" si="43"/>
        <v/>
      </c>
      <c r="Q276" s="151" t="str">
        <f t="shared" si="44"/>
        <v/>
      </c>
    </row>
    <row r="277" spans="1:17">
      <c r="A277" s="75"/>
      <c r="H277" s="139" t="str">
        <f>IF(ISTEXT(VLOOKUP(G277,Rubrieken!A:B,2,FALSE)),VLOOKUP(G277,Rubrieken!A:B,2,FALSE),"")</f>
        <v/>
      </c>
      <c r="I277" s="150">
        <f t="shared" si="36"/>
        <v>0</v>
      </c>
      <c r="J277" s="151" t="str">
        <f t="shared" si="37"/>
        <v/>
      </c>
      <c r="K277" s="151" t="str">
        <f t="shared" si="38"/>
        <v/>
      </c>
      <c r="L277" s="151" t="str">
        <f t="shared" si="39"/>
        <v/>
      </c>
      <c r="M277" s="151" t="str">
        <f t="shared" si="40"/>
        <v/>
      </c>
      <c r="N277" s="151" t="str">
        <f t="shared" si="41"/>
        <v/>
      </c>
      <c r="O277" s="151" t="str">
        <f t="shared" si="42"/>
        <v/>
      </c>
      <c r="P277" s="151" t="str">
        <f t="shared" si="43"/>
        <v/>
      </c>
      <c r="Q277" s="151" t="str">
        <f t="shared" si="44"/>
        <v/>
      </c>
    </row>
    <row r="278" spans="1:17">
      <c r="A278" s="75"/>
      <c r="H278" s="139" t="str">
        <f>IF(ISTEXT(VLOOKUP(G278,Rubrieken!A:B,2,FALSE)),VLOOKUP(G278,Rubrieken!A:B,2,FALSE),"")</f>
        <v/>
      </c>
      <c r="I278" s="150">
        <f t="shared" si="36"/>
        <v>0</v>
      </c>
      <c r="J278" s="151" t="str">
        <f t="shared" si="37"/>
        <v/>
      </c>
      <c r="K278" s="151" t="str">
        <f t="shared" si="38"/>
        <v/>
      </c>
      <c r="L278" s="151" t="str">
        <f t="shared" si="39"/>
        <v/>
      </c>
      <c r="M278" s="151" t="str">
        <f t="shared" si="40"/>
        <v/>
      </c>
      <c r="N278" s="151" t="str">
        <f t="shared" si="41"/>
        <v/>
      </c>
      <c r="O278" s="151" t="str">
        <f t="shared" si="42"/>
        <v/>
      </c>
      <c r="P278" s="151" t="str">
        <f t="shared" si="43"/>
        <v/>
      </c>
      <c r="Q278" s="151" t="str">
        <f t="shared" si="44"/>
        <v/>
      </c>
    </row>
    <row r="279" spans="1:17">
      <c r="A279" s="75"/>
      <c r="H279" s="139" t="str">
        <f>IF(ISTEXT(VLOOKUP(G279,Rubrieken!A:B,2,FALSE)),VLOOKUP(G279,Rubrieken!A:B,2,FALSE),"")</f>
        <v/>
      </c>
      <c r="I279" s="150">
        <f t="shared" si="36"/>
        <v>0</v>
      </c>
      <c r="J279" s="151" t="str">
        <f t="shared" si="37"/>
        <v/>
      </c>
      <c r="K279" s="151" t="str">
        <f t="shared" si="38"/>
        <v/>
      </c>
      <c r="L279" s="151" t="str">
        <f t="shared" si="39"/>
        <v/>
      </c>
      <c r="M279" s="151" t="str">
        <f t="shared" si="40"/>
        <v/>
      </c>
      <c r="N279" s="151" t="str">
        <f t="shared" si="41"/>
        <v/>
      </c>
      <c r="O279" s="151" t="str">
        <f t="shared" si="42"/>
        <v/>
      </c>
      <c r="P279" s="151" t="str">
        <f t="shared" si="43"/>
        <v/>
      </c>
      <c r="Q279" s="151" t="str">
        <f t="shared" si="44"/>
        <v/>
      </c>
    </row>
    <row r="280" spans="1:17">
      <c r="A280" s="75"/>
      <c r="H280" s="139" t="str">
        <f>IF(ISTEXT(VLOOKUP(G280,Rubrieken!A:B,2,FALSE)),VLOOKUP(G280,Rubrieken!A:B,2,FALSE),"")</f>
        <v/>
      </c>
      <c r="I280" s="150">
        <f t="shared" si="36"/>
        <v>0</v>
      </c>
      <c r="J280" s="151" t="str">
        <f t="shared" si="37"/>
        <v/>
      </c>
      <c r="K280" s="151" t="str">
        <f t="shared" si="38"/>
        <v/>
      </c>
      <c r="L280" s="151" t="str">
        <f t="shared" si="39"/>
        <v/>
      </c>
      <c r="M280" s="151" t="str">
        <f t="shared" si="40"/>
        <v/>
      </c>
      <c r="N280" s="151" t="str">
        <f t="shared" si="41"/>
        <v/>
      </c>
      <c r="O280" s="151" t="str">
        <f t="shared" si="42"/>
        <v/>
      </c>
      <c r="P280" s="151" t="str">
        <f t="shared" si="43"/>
        <v/>
      </c>
      <c r="Q280" s="151" t="str">
        <f t="shared" si="44"/>
        <v/>
      </c>
    </row>
    <row r="281" spans="1:17">
      <c r="A281" s="75"/>
      <c r="H281" s="139" t="str">
        <f>IF(ISTEXT(VLOOKUP(G281,Rubrieken!A:B,2,FALSE)),VLOOKUP(G281,Rubrieken!A:B,2,FALSE),"")</f>
        <v/>
      </c>
      <c r="I281" s="150">
        <f t="shared" si="36"/>
        <v>0</v>
      </c>
      <c r="J281" s="151" t="str">
        <f t="shared" si="37"/>
        <v/>
      </c>
      <c r="K281" s="151" t="str">
        <f t="shared" si="38"/>
        <v/>
      </c>
      <c r="L281" s="151" t="str">
        <f t="shared" si="39"/>
        <v/>
      </c>
      <c r="M281" s="151" t="str">
        <f t="shared" si="40"/>
        <v/>
      </c>
      <c r="N281" s="151" t="str">
        <f t="shared" si="41"/>
        <v/>
      </c>
      <c r="O281" s="151" t="str">
        <f t="shared" si="42"/>
        <v/>
      </c>
      <c r="P281" s="151" t="str">
        <f t="shared" si="43"/>
        <v/>
      </c>
      <c r="Q281" s="151" t="str">
        <f t="shared" si="44"/>
        <v/>
      </c>
    </row>
    <row r="282" spans="1:17">
      <c r="A282" s="75"/>
      <c r="H282" s="139" t="str">
        <f>IF(ISTEXT(VLOOKUP(G282,Rubrieken!A:B,2,FALSE)),VLOOKUP(G282,Rubrieken!A:B,2,FALSE),"")</f>
        <v/>
      </c>
      <c r="I282" s="150">
        <f t="shared" si="36"/>
        <v>0</v>
      </c>
      <c r="J282" s="151" t="str">
        <f t="shared" si="37"/>
        <v/>
      </c>
      <c r="K282" s="151" t="str">
        <f t="shared" si="38"/>
        <v/>
      </c>
      <c r="L282" s="151" t="str">
        <f t="shared" si="39"/>
        <v/>
      </c>
      <c r="M282" s="151" t="str">
        <f t="shared" si="40"/>
        <v/>
      </c>
      <c r="N282" s="151" t="str">
        <f t="shared" si="41"/>
        <v/>
      </c>
      <c r="O282" s="151" t="str">
        <f t="shared" si="42"/>
        <v/>
      </c>
      <c r="P282" s="151" t="str">
        <f t="shared" si="43"/>
        <v/>
      </c>
      <c r="Q282" s="151" t="str">
        <f t="shared" si="44"/>
        <v/>
      </c>
    </row>
    <row r="283" spans="1:17">
      <c r="A283" s="75"/>
      <c r="H283" s="139" t="str">
        <f>IF(ISTEXT(VLOOKUP(G283,Rubrieken!A:B,2,FALSE)),VLOOKUP(G283,Rubrieken!A:B,2,FALSE),"")</f>
        <v/>
      </c>
      <c r="I283" s="150">
        <f t="shared" si="36"/>
        <v>0</v>
      </c>
      <c r="J283" s="151" t="str">
        <f t="shared" si="37"/>
        <v/>
      </c>
      <c r="K283" s="151" t="str">
        <f t="shared" si="38"/>
        <v/>
      </c>
      <c r="L283" s="151" t="str">
        <f t="shared" si="39"/>
        <v/>
      </c>
      <c r="M283" s="151" t="str">
        <f t="shared" si="40"/>
        <v/>
      </c>
      <c r="N283" s="151" t="str">
        <f t="shared" si="41"/>
        <v/>
      </c>
      <c r="O283" s="151" t="str">
        <f t="shared" si="42"/>
        <v/>
      </c>
      <c r="P283" s="151" t="str">
        <f t="shared" si="43"/>
        <v/>
      </c>
      <c r="Q283" s="151" t="str">
        <f t="shared" si="44"/>
        <v/>
      </c>
    </row>
    <row r="284" spans="1:17">
      <c r="A284" s="75"/>
      <c r="H284" s="139" t="str">
        <f>IF(ISTEXT(VLOOKUP(G284,Rubrieken!A:B,2,FALSE)),VLOOKUP(G284,Rubrieken!A:B,2,FALSE),"")</f>
        <v/>
      </c>
      <c r="I284" s="150">
        <f t="shared" si="36"/>
        <v>0</v>
      </c>
      <c r="J284" s="151" t="str">
        <f t="shared" si="37"/>
        <v/>
      </c>
      <c r="K284" s="151" t="str">
        <f t="shared" si="38"/>
        <v/>
      </c>
      <c r="L284" s="151" t="str">
        <f t="shared" si="39"/>
        <v/>
      </c>
      <c r="M284" s="151" t="str">
        <f t="shared" si="40"/>
        <v/>
      </c>
      <c r="N284" s="151" t="str">
        <f t="shared" si="41"/>
        <v/>
      </c>
      <c r="O284" s="151" t="str">
        <f t="shared" si="42"/>
        <v/>
      </c>
      <c r="P284" s="151" t="str">
        <f t="shared" si="43"/>
        <v/>
      </c>
      <c r="Q284" s="151" t="str">
        <f t="shared" si="44"/>
        <v/>
      </c>
    </row>
    <row r="285" spans="1:17">
      <c r="A285" s="75"/>
      <c r="H285" s="139" t="str">
        <f>IF(ISTEXT(VLOOKUP(G285,Rubrieken!A:B,2,FALSE)),VLOOKUP(G285,Rubrieken!A:B,2,FALSE),"")</f>
        <v/>
      </c>
      <c r="I285" s="150">
        <f t="shared" si="36"/>
        <v>0</v>
      </c>
      <c r="J285" s="151" t="str">
        <f t="shared" si="37"/>
        <v/>
      </c>
      <c r="K285" s="151" t="str">
        <f t="shared" si="38"/>
        <v/>
      </c>
      <c r="L285" s="151" t="str">
        <f t="shared" si="39"/>
        <v/>
      </c>
      <c r="M285" s="151" t="str">
        <f t="shared" si="40"/>
        <v/>
      </c>
      <c r="N285" s="151" t="str">
        <f t="shared" si="41"/>
        <v/>
      </c>
      <c r="O285" s="151" t="str">
        <f t="shared" si="42"/>
        <v/>
      </c>
      <c r="P285" s="151" t="str">
        <f t="shared" si="43"/>
        <v/>
      </c>
      <c r="Q285" s="151" t="str">
        <f t="shared" si="44"/>
        <v/>
      </c>
    </row>
    <row r="286" spans="1:17">
      <c r="A286" s="75"/>
      <c r="H286" s="139" t="str">
        <f>IF(ISTEXT(VLOOKUP(G286,Rubrieken!A:B,2,FALSE)),VLOOKUP(G286,Rubrieken!A:B,2,FALSE),"")</f>
        <v/>
      </c>
      <c r="I286" s="150">
        <f t="shared" si="36"/>
        <v>0</v>
      </c>
      <c r="J286" s="151" t="str">
        <f t="shared" si="37"/>
        <v/>
      </c>
      <c r="K286" s="151" t="str">
        <f t="shared" si="38"/>
        <v/>
      </c>
      <c r="L286" s="151" t="str">
        <f t="shared" si="39"/>
        <v/>
      </c>
      <c r="M286" s="151" t="str">
        <f t="shared" si="40"/>
        <v/>
      </c>
      <c r="N286" s="151" t="str">
        <f t="shared" si="41"/>
        <v/>
      </c>
      <c r="O286" s="151" t="str">
        <f t="shared" si="42"/>
        <v/>
      </c>
      <c r="P286" s="151" t="str">
        <f t="shared" si="43"/>
        <v/>
      </c>
      <c r="Q286" s="151" t="str">
        <f t="shared" si="44"/>
        <v/>
      </c>
    </row>
    <row r="287" spans="1:17">
      <c r="A287" s="75"/>
      <c r="H287" s="139" t="str">
        <f>IF(ISTEXT(VLOOKUP(G287,Rubrieken!A:B,2,FALSE)),VLOOKUP(G287,Rubrieken!A:B,2,FALSE),"")</f>
        <v/>
      </c>
      <c r="I287" s="150">
        <f t="shared" si="36"/>
        <v>0</v>
      </c>
      <c r="J287" s="151" t="str">
        <f t="shared" si="37"/>
        <v/>
      </c>
      <c r="K287" s="151" t="str">
        <f t="shared" si="38"/>
        <v/>
      </c>
      <c r="L287" s="151" t="str">
        <f t="shared" si="39"/>
        <v/>
      </c>
      <c r="M287" s="151" t="str">
        <f t="shared" si="40"/>
        <v/>
      </c>
      <c r="N287" s="151" t="str">
        <f t="shared" si="41"/>
        <v/>
      </c>
      <c r="O287" s="151" t="str">
        <f t="shared" si="42"/>
        <v/>
      </c>
      <c r="P287" s="151" t="str">
        <f t="shared" si="43"/>
        <v/>
      </c>
      <c r="Q287" s="151" t="str">
        <f t="shared" si="44"/>
        <v/>
      </c>
    </row>
    <row r="288" spans="1:17">
      <c r="A288" s="75"/>
      <c r="H288" s="139" t="str">
        <f>IF(ISTEXT(VLOOKUP(G288,Rubrieken!A:B,2,FALSE)),VLOOKUP(G288,Rubrieken!A:B,2,FALSE),"")</f>
        <v/>
      </c>
      <c r="I288" s="150">
        <f t="shared" si="36"/>
        <v>0</v>
      </c>
      <c r="J288" s="151" t="str">
        <f t="shared" si="37"/>
        <v/>
      </c>
      <c r="K288" s="151" t="str">
        <f t="shared" si="38"/>
        <v/>
      </c>
      <c r="L288" s="151" t="str">
        <f t="shared" si="39"/>
        <v/>
      </c>
      <c r="M288" s="151" t="str">
        <f t="shared" si="40"/>
        <v/>
      </c>
      <c r="N288" s="151" t="str">
        <f t="shared" si="41"/>
        <v/>
      </c>
      <c r="O288" s="151" t="str">
        <f t="shared" si="42"/>
        <v/>
      </c>
      <c r="P288" s="151" t="str">
        <f t="shared" si="43"/>
        <v/>
      </c>
      <c r="Q288" s="151" t="str">
        <f t="shared" si="44"/>
        <v/>
      </c>
    </row>
    <row r="289" spans="1:17">
      <c r="A289" s="75"/>
      <c r="H289" s="139" t="str">
        <f>IF(ISTEXT(VLOOKUP(G289,Rubrieken!A:B,2,FALSE)),VLOOKUP(G289,Rubrieken!A:B,2,FALSE),"")</f>
        <v/>
      </c>
      <c r="I289" s="150">
        <f t="shared" si="36"/>
        <v>0</v>
      </c>
      <c r="J289" s="151" t="str">
        <f t="shared" si="37"/>
        <v/>
      </c>
      <c r="K289" s="151" t="str">
        <f t="shared" si="38"/>
        <v/>
      </c>
      <c r="L289" s="151" t="str">
        <f t="shared" si="39"/>
        <v/>
      </c>
      <c r="M289" s="151" t="str">
        <f t="shared" si="40"/>
        <v/>
      </c>
      <c r="N289" s="151" t="str">
        <f t="shared" si="41"/>
        <v/>
      </c>
      <c r="O289" s="151" t="str">
        <f t="shared" si="42"/>
        <v/>
      </c>
      <c r="P289" s="151" t="str">
        <f t="shared" si="43"/>
        <v/>
      </c>
      <c r="Q289" s="151" t="str">
        <f t="shared" si="44"/>
        <v/>
      </c>
    </row>
    <row r="290" spans="1:17">
      <c r="A290" s="75"/>
      <c r="H290" s="139" t="str">
        <f>IF(ISTEXT(VLOOKUP(G290,Rubrieken!A:B,2,FALSE)),VLOOKUP(G290,Rubrieken!A:B,2,FALSE),"")</f>
        <v/>
      </c>
      <c r="I290" s="150">
        <f t="shared" si="36"/>
        <v>0</v>
      </c>
      <c r="J290" s="151" t="str">
        <f t="shared" si="37"/>
        <v/>
      </c>
      <c r="K290" s="151" t="str">
        <f t="shared" si="38"/>
        <v/>
      </c>
      <c r="L290" s="151" t="str">
        <f t="shared" si="39"/>
        <v/>
      </c>
      <c r="M290" s="151" t="str">
        <f t="shared" si="40"/>
        <v/>
      </c>
      <c r="N290" s="151" t="str">
        <f t="shared" si="41"/>
        <v/>
      </c>
      <c r="O290" s="151" t="str">
        <f t="shared" si="42"/>
        <v/>
      </c>
      <c r="P290" s="151" t="str">
        <f t="shared" si="43"/>
        <v/>
      </c>
      <c r="Q290" s="151" t="str">
        <f t="shared" si="44"/>
        <v/>
      </c>
    </row>
    <row r="291" spans="1:17">
      <c r="A291" s="75"/>
      <c r="H291" s="139" t="str">
        <f>IF(ISTEXT(VLOOKUP(G291,Rubrieken!A:B,2,FALSE)),VLOOKUP(G291,Rubrieken!A:B,2,FALSE),"")</f>
        <v/>
      </c>
      <c r="I291" s="150">
        <f t="shared" si="36"/>
        <v>0</v>
      </c>
      <c r="J291" s="151" t="str">
        <f t="shared" si="37"/>
        <v/>
      </c>
      <c r="K291" s="151" t="str">
        <f t="shared" si="38"/>
        <v/>
      </c>
      <c r="L291" s="151" t="str">
        <f t="shared" si="39"/>
        <v/>
      </c>
      <c r="M291" s="151" t="str">
        <f t="shared" si="40"/>
        <v/>
      </c>
      <c r="N291" s="151" t="str">
        <f t="shared" si="41"/>
        <v/>
      </c>
      <c r="O291" s="151" t="str">
        <f t="shared" si="42"/>
        <v/>
      </c>
      <c r="P291" s="151" t="str">
        <f t="shared" si="43"/>
        <v/>
      </c>
      <c r="Q291" s="151" t="str">
        <f t="shared" si="44"/>
        <v/>
      </c>
    </row>
    <row r="292" spans="1:17">
      <c r="A292" s="75"/>
      <c r="H292" s="139" t="str">
        <f>IF(ISTEXT(VLOOKUP(G292,Rubrieken!A:B,2,FALSE)),VLOOKUP(G292,Rubrieken!A:B,2,FALSE),"")</f>
        <v/>
      </c>
      <c r="I292" s="150">
        <f t="shared" si="36"/>
        <v>0</v>
      </c>
      <c r="J292" s="151" t="str">
        <f t="shared" si="37"/>
        <v/>
      </c>
      <c r="K292" s="151" t="str">
        <f t="shared" si="38"/>
        <v/>
      </c>
      <c r="L292" s="151" t="str">
        <f t="shared" si="39"/>
        <v/>
      </c>
      <c r="M292" s="151" t="str">
        <f t="shared" si="40"/>
        <v/>
      </c>
      <c r="N292" s="151" t="str">
        <f t="shared" si="41"/>
        <v/>
      </c>
      <c r="O292" s="151" t="str">
        <f t="shared" si="42"/>
        <v/>
      </c>
      <c r="P292" s="151" t="str">
        <f t="shared" si="43"/>
        <v/>
      </c>
      <c r="Q292" s="151" t="str">
        <f t="shared" si="44"/>
        <v/>
      </c>
    </row>
    <row r="293" spans="1:17">
      <c r="A293" s="75"/>
      <c r="H293" s="139" t="str">
        <f>IF(ISTEXT(VLOOKUP(G293,Rubrieken!A:B,2,FALSE)),VLOOKUP(G293,Rubrieken!A:B,2,FALSE),"")</f>
        <v/>
      </c>
      <c r="I293" s="150">
        <f t="shared" si="36"/>
        <v>0</v>
      </c>
      <c r="J293" s="151" t="str">
        <f t="shared" si="37"/>
        <v/>
      </c>
      <c r="K293" s="151" t="str">
        <f t="shared" si="38"/>
        <v/>
      </c>
      <c r="L293" s="151" t="str">
        <f t="shared" si="39"/>
        <v/>
      </c>
      <c r="M293" s="151" t="str">
        <f t="shared" si="40"/>
        <v/>
      </c>
      <c r="N293" s="151" t="str">
        <f t="shared" si="41"/>
        <v/>
      </c>
      <c r="O293" s="151" t="str">
        <f t="shared" si="42"/>
        <v/>
      </c>
      <c r="P293" s="151" t="str">
        <f t="shared" si="43"/>
        <v/>
      </c>
      <c r="Q293" s="151" t="str">
        <f t="shared" si="44"/>
        <v/>
      </c>
    </row>
    <row r="294" spans="1:17">
      <c r="A294" s="75"/>
      <c r="H294" s="139" t="str">
        <f>IF(ISTEXT(VLOOKUP(G294,Rubrieken!A:B,2,FALSE)),VLOOKUP(G294,Rubrieken!A:B,2,FALSE),"")</f>
        <v/>
      </c>
      <c r="I294" s="150">
        <f t="shared" si="36"/>
        <v>0</v>
      </c>
      <c r="J294" s="151" t="str">
        <f t="shared" si="37"/>
        <v/>
      </c>
      <c r="K294" s="151" t="str">
        <f t="shared" si="38"/>
        <v/>
      </c>
      <c r="L294" s="151" t="str">
        <f t="shared" si="39"/>
        <v/>
      </c>
      <c r="M294" s="151" t="str">
        <f t="shared" si="40"/>
        <v/>
      </c>
      <c r="N294" s="151" t="str">
        <f t="shared" si="41"/>
        <v/>
      </c>
      <c r="O294" s="151" t="str">
        <f t="shared" si="42"/>
        <v/>
      </c>
      <c r="P294" s="151" t="str">
        <f t="shared" si="43"/>
        <v/>
      </c>
      <c r="Q294" s="151" t="str">
        <f t="shared" si="44"/>
        <v/>
      </c>
    </row>
    <row r="295" spans="1:17">
      <c r="A295" s="75"/>
      <c r="H295" s="139" t="str">
        <f>IF(ISTEXT(VLOOKUP(G295,Rubrieken!A:B,2,FALSE)),VLOOKUP(G295,Rubrieken!A:B,2,FALSE),"")</f>
        <v/>
      </c>
      <c r="I295" s="150">
        <f t="shared" si="36"/>
        <v>0</v>
      </c>
      <c r="J295" s="151" t="str">
        <f t="shared" si="37"/>
        <v/>
      </c>
      <c r="K295" s="151" t="str">
        <f t="shared" si="38"/>
        <v/>
      </c>
      <c r="L295" s="151" t="str">
        <f t="shared" si="39"/>
        <v/>
      </c>
      <c r="M295" s="151" t="str">
        <f t="shared" si="40"/>
        <v/>
      </c>
      <c r="N295" s="151" t="str">
        <f t="shared" si="41"/>
        <v/>
      </c>
      <c r="O295" s="151" t="str">
        <f t="shared" si="42"/>
        <v/>
      </c>
      <c r="P295" s="151" t="str">
        <f t="shared" si="43"/>
        <v/>
      </c>
      <c r="Q295" s="151" t="str">
        <f t="shared" si="44"/>
        <v/>
      </c>
    </row>
    <row r="296" spans="1:17">
      <c r="A296" s="75"/>
      <c r="H296" s="139" t="str">
        <f>IF(ISTEXT(VLOOKUP(G296,Rubrieken!A:B,2,FALSE)),VLOOKUP(G296,Rubrieken!A:B,2,FALSE),"")</f>
        <v/>
      </c>
      <c r="I296" s="150">
        <f t="shared" si="36"/>
        <v>0</v>
      </c>
      <c r="J296" s="151" t="str">
        <f t="shared" si="37"/>
        <v/>
      </c>
      <c r="K296" s="151" t="str">
        <f t="shared" si="38"/>
        <v/>
      </c>
      <c r="L296" s="151" t="str">
        <f t="shared" si="39"/>
        <v/>
      </c>
      <c r="M296" s="151" t="str">
        <f t="shared" si="40"/>
        <v/>
      </c>
      <c r="N296" s="151" t="str">
        <f t="shared" si="41"/>
        <v/>
      </c>
      <c r="O296" s="151" t="str">
        <f t="shared" si="42"/>
        <v/>
      </c>
      <c r="P296" s="151" t="str">
        <f t="shared" si="43"/>
        <v/>
      </c>
      <c r="Q296" s="151" t="str">
        <f t="shared" si="44"/>
        <v/>
      </c>
    </row>
    <row r="297" spans="1:17">
      <c r="A297" s="75"/>
      <c r="H297" s="139" t="str">
        <f>IF(ISTEXT(VLOOKUP(G297,Rubrieken!A:B,2,FALSE)),VLOOKUP(G297,Rubrieken!A:B,2,FALSE),"")</f>
        <v/>
      </c>
      <c r="I297" s="150">
        <f t="shared" si="36"/>
        <v>0</v>
      </c>
      <c r="J297" s="151" t="str">
        <f t="shared" si="37"/>
        <v/>
      </c>
      <c r="K297" s="151" t="str">
        <f t="shared" si="38"/>
        <v/>
      </c>
      <c r="L297" s="151" t="str">
        <f t="shared" si="39"/>
        <v/>
      </c>
      <c r="M297" s="151" t="str">
        <f t="shared" si="40"/>
        <v/>
      </c>
      <c r="N297" s="151" t="str">
        <f t="shared" si="41"/>
        <v/>
      </c>
      <c r="O297" s="151" t="str">
        <f t="shared" si="42"/>
        <v/>
      </c>
      <c r="P297" s="151" t="str">
        <f t="shared" si="43"/>
        <v/>
      </c>
      <c r="Q297" s="151" t="str">
        <f t="shared" si="44"/>
        <v/>
      </c>
    </row>
    <row r="298" spans="1:17">
      <c r="A298" s="75"/>
      <c r="H298" s="139" t="str">
        <f>IF(ISTEXT(VLOOKUP(G298,Rubrieken!A:B,2,FALSE)),VLOOKUP(G298,Rubrieken!A:B,2,FALSE),"")</f>
        <v/>
      </c>
      <c r="I298" s="150">
        <f t="shared" si="36"/>
        <v>0</v>
      </c>
      <c r="J298" s="151" t="str">
        <f t="shared" si="37"/>
        <v/>
      </c>
      <c r="K298" s="151" t="str">
        <f t="shared" si="38"/>
        <v/>
      </c>
      <c r="L298" s="151" t="str">
        <f t="shared" si="39"/>
        <v/>
      </c>
      <c r="M298" s="151" t="str">
        <f t="shared" si="40"/>
        <v/>
      </c>
      <c r="N298" s="151" t="str">
        <f t="shared" si="41"/>
        <v/>
      </c>
      <c r="O298" s="151" t="str">
        <f t="shared" si="42"/>
        <v/>
      </c>
      <c r="P298" s="151" t="str">
        <f t="shared" si="43"/>
        <v/>
      </c>
      <c r="Q298" s="151" t="str">
        <f t="shared" si="44"/>
        <v/>
      </c>
    </row>
    <row r="299" spans="1:17">
      <c r="A299" s="75"/>
      <c r="H299" s="139" t="str">
        <f>IF(ISTEXT(VLOOKUP(G299,Rubrieken!A:B,2,FALSE)),VLOOKUP(G299,Rubrieken!A:B,2,FALSE),"")</f>
        <v/>
      </c>
      <c r="I299" s="150">
        <f t="shared" si="36"/>
        <v>0</v>
      </c>
      <c r="J299" s="151" t="str">
        <f t="shared" si="37"/>
        <v/>
      </c>
      <c r="K299" s="151" t="str">
        <f t="shared" si="38"/>
        <v/>
      </c>
      <c r="L299" s="151" t="str">
        <f t="shared" si="39"/>
        <v/>
      </c>
      <c r="M299" s="151" t="str">
        <f t="shared" si="40"/>
        <v/>
      </c>
      <c r="N299" s="151" t="str">
        <f t="shared" si="41"/>
        <v/>
      </c>
      <c r="O299" s="151" t="str">
        <f t="shared" si="42"/>
        <v/>
      </c>
      <c r="P299" s="151" t="str">
        <f t="shared" si="43"/>
        <v/>
      </c>
      <c r="Q299" s="151" t="str">
        <f t="shared" si="44"/>
        <v/>
      </c>
    </row>
    <row r="300" spans="1:17">
      <c r="A300" s="75"/>
      <c r="H300" s="139" t="str">
        <f>IF(ISTEXT(VLOOKUP(G300,Rubrieken!A:B,2,FALSE)),VLOOKUP(G300,Rubrieken!A:B,2,FALSE),"")</f>
        <v/>
      </c>
      <c r="I300" s="150">
        <f t="shared" si="36"/>
        <v>0</v>
      </c>
      <c r="J300" s="151" t="str">
        <f t="shared" si="37"/>
        <v/>
      </c>
      <c r="K300" s="151" t="str">
        <f t="shared" si="38"/>
        <v/>
      </c>
      <c r="L300" s="151" t="str">
        <f t="shared" si="39"/>
        <v/>
      </c>
      <c r="M300" s="151" t="str">
        <f t="shared" si="40"/>
        <v/>
      </c>
      <c r="N300" s="151" t="str">
        <f t="shared" si="41"/>
        <v/>
      </c>
      <c r="O300" s="151" t="str">
        <f t="shared" si="42"/>
        <v/>
      </c>
      <c r="P300" s="151" t="str">
        <f t="shared" si="43"/>
        <v/>
      </c>
      <c r="Q300" s="151" t="str">
        <f t="shared" si="44"/>
        <v/>
      </c>
    </row>
    <row r="301" spans="1:17">
      <c r="A301" s="75"/>
      <c r="H301" s="139" t="str">
        <f>IF(ISTEXT(VLOOKUP(G301,Rubrieken!A:B,2,FALSE)),VLOOKUP(G301,Rubrieken!A:B,2,FALSE),"")</f>
        <v/>
      </c>
      <c r="I301" s="150">
        <f t="shared" si="36"/>
        <v>0</v>
      </c>
      <c r="J301" s="151" t="str">
        <f t="shared" si="37"/>
        <v/>
      </c>
      <c r="K301" s="151" t="str">
        <f t="shared" si="38"/>
        <v/>
      </c>
      <c r="L301" s="151" t="str">
        <f t="shared" si="39"/>
        <v/>
      </c>
      <c r="M301" s="151" t="str">
        <f t="shared" si="40"/>
        <v/>
      </c>
      <c r="N301" s="151" t="str">
        <f t="shared" si="41"/>
        <v/>
      </c>
      <c r="O301" s="151" t="str">
        <f t="shared" si="42"/>
        <v/>
      </c>
      <c r="P301" s="151" t="str">
        <f t="shared" si="43"/>
        <v/>
      </c>
      <c r="Q301" s="151" t="str">
        <f t="shared" si="44"/>
        <v/>
      </c>
    </row>
    <row r="302" spans="1:17">
      <c r="A302" s="75"/>
      <c r="H302" s="139" t="str">
        <f>IF(ISTEXT(VLOOKUP(G302,Rubrieken!A:B,2,FALSE)),VLOOKUP(G302,Rubrieken!A:B,2,FALSE),"")</f>
        <v/>
      </c>
      <c r="I302" s="150">
        <f t="shared" si="36"/>
        <v>0</v>
      </c>
      <c r="J302" s="151" t="str">
        <f t="shared" si="37"/>
        <v/>
      </c>
      <c r="K302" s="151" t="str">
        <f t="shared" si="38"/>
        <v/>
      </c>
      <c r="L302" s="151" t="str">
        <f t="shared" si="39"/>
        <v/>
      </c>
      <c r="M302" s="151" t="str">
        <f t="shared" si="40"/>
        <v/>
      </c>
      <c r="N302" s="151" t="str">
        <f t="shared" si="41"/>
        <v/>
      </c>
      <c r="O302" s="151" t="str">
        <f t="shared" si="42"/>
        <v/>
      </c>
      <c r="P302" s="151" t="str">
        <f t="shared" si="43"/>
        <v/>
      </c>
      <c r="Q302" s="151" t="str">
        <f t="shared" si="44"/>
        <v/>
      </c>
    </row>
    <row r="303" spans="1:17">
      <c r="A303" s="75"/>
      <c r="H303" s="139" t="str">
        <f>IF(ISTEXT(VLOOKUP(G303,Rubrieken!A:B,2,FALSE)),VLOOKUP(G303,Rubrieken!A:B,2,FALSE),"")</f>
        <v/>
      </c>
      <c r="I303" s="150">
        <f t="shared" si="36"/>
        <v>0</v>
      </c>
      <c r="J303" s="151" t="str">
        <f t="shared" si="37"/>
        <v/>
      </c>
      <c r="K303" s="151" t="str">
        <f t="shared" si="38"/>
        <v/>
      </c>
      <c r="L303" s="151" t="str">
        <f t="shared" si="39"/>
        <v/>
      </c>
      <c r="M303" s="151" t="str">
        <f t="shared" si="40"/>
        <v/>
      </c>
      <c r="N303" s="151" t="str">
        <f t="shared" si="41"/>
        <v/>
      </c>
      <c r="O303" s="151" t="str">
        <f t="shared" si="42"/>
        <v/>
      </c>
      <c r="P303" s="151" t="str">
        <f t="shared" si="43"/>
        <v/>
      </c>
      <c r="Q303" s="151" t="str">
        <f t="shared" si="44"/>
        <v/>
      </c>
    </row>
    <row r="304" spans="1:17">
      <c r="A304" s="75"/>
      <c r="H304" s="139" t="str">
        <f>IF(ISTEXT(VLOOKUP(G304,Rubrieken!A:B,2,FALSE)),VLOOKUP(G304,Rubrieken!A:B,2,FALSE),"")</f>
        <v/>
      </c>
      <c r="I304" s="150">
        <f t="shared" si="36"/>
        <v>0</v>
      </c>
      <c r="J304" s="151" t="str">
        <f t="shared" si="37"/>
        <v/>
      </c>
      <c r="K304" s="151" t="str">
        <f t="shared" si="38"/>
        <v/>
      </c>
      <c r="L304" s="151" t="str">
        <f t="shared" si="39"/>
        <v/>
      </c>
      <c r="M304" s="151" t="str">
        <f t="shared" si="40"/>
        <v/>
      </c>
      <c r="N304" s="151" t="str">
        <f t="shared" si="41"/>
        <v/>
      </c>
      <c r="O304" s="151" t="str">
        <f t="shared" si="42"/>
        <v/>
      </c>
      <c r="P304" s="151" t="str">
        <f t="shared" si="43"/>
        <v/>
      </c>
      <c r="Q304" s="151" t="str">
        <f t="shared" si="44"/>
        <v/>
      </c>
    </row>
    <row r="305" spans="1:17">
      <c r="A305" s="75"/>
      <c r="H305" s="139" t="str">
        <f>IF(ISTEXT(VLOOKUP(G305,Rubrieken!A:B,2,FALSE)),VLOOKUP(G305,Rubrieken!A:B,2,FALSE),"")</f>
        <v/>
      </c>
      <c r="I305" s="150">
        <f t="shared" si="36"/>
        <v>0</v>
      </c>
      <c r="J305" s="151" t="str">
        <f t="shared" si="37"/>
        <v/>
      </c>
      <c r="K305" s="151" t="str">
        <f t="shared" si="38"/>
        <v/>
      </c>
      <c r="L305" s="151" t="str">
        <f t="shared" si="39"/>
        <v/>
      </c>
      <c r="M305" s="151" t="str">
        <f t="shared" si="40"/>
        <v/>
      </c>
      <c r="N305" s="151" t="str">
        <f t="shared" si="41"/>
        <v/>
      </c>
      <c r="O305" s="151" t="str">
        <f t="shared" si="42"/>
        <v/>
      </c>
      <c r="P305" s="151" t="str">
        <f t="shared" si="43"/>
        <v/>
      </c>
      <c r="Q305" s="151" t="str">
        <f t="shared" si="44"/>
        <v/>
      </c>
    </row>
    <row r="306" spans="1:17">
      <c r="A306" s="75"/>
      <c r="H306" s="139" t="str">
        <f>IF(ISTEXT(VLOOKUP(G306,Rubrieken!A:B,2,FALSE)),VLOOKUP(G306,Rubrieken!A:B,2,FALSE),"")</f>
        <v/>
      </c>
      <c r="I306" s="150">
        <f t="shared" si="36"/>
        <v>0</v>
      </c>
      <c r="J306" s="151" t="str">
        <f t="shared" si="37"/>
        <v/>
      </c>
      <c r="K306" s="151" t="str">
        <f t="shared" si="38"/>
        <v/>
      </c>
      <c r="L306" s="151" t="str">
        <f t="shared" si="39"/>
        <v/>
      </c>
      <c r="M306" s="151" t="str">
        <f t="shared" si="40"/>
        <v/>
      </c>
      <c r="N306" s="151" t="str">
        <f t="shared" si="41"/>
        <v/>
      </c>
      <c r="O306" s="151" t="str">
        <f t="shared" si="42"/>
        <v/>
      </c>
      <c r="P306" s="151" t="str">
        <f t="shared" si="43"/>
        <v/>
      </c>
      <c r="Q306" s="151" t="str">
        <f t="shared" si="44"/>
        <v/>
      </c>
    </row>
    <row r="307" spans="1:17">
      <c r="A307" s="75"/>
      <c r="H307" s="139" t="str">
        <f>IF(ISTEXT(VLOOKUP(G307,Rubrieken!A:B,2,FALSE)),VLOOKUP(G307,Rubrieken!A:B,2,FALSE),"")</f>
        <v/>
      </c>
      <c r="I307" s="150">
        <f t="shared" si="36"/>
        <v>0</v>
      </c>
      <c r="J307" s="151" t="str">
        <f t="shared" si="37"/>
        <v/>
      </c>
      <c r="K307" s="151" t="str">
        <f t="shared" si="38"/>
        <v/>
      </c>
      <c r="L307" s="151" t="str">
        <f t="shared" si="39"/>
        <v/>
      </c>
      <c r="M307" s="151" t="str">
        <f t="shared" si="40"/>
        <v/>
      </c>
      <c r="N307" s="151" t="str">
        <f t="shared" si="41"/>
        <v/>
      </c>
      <c r="O307" s="151" t="str">
        <f t="shared" si="42"/>
        <v/>
      </c>
      <c r="P307" s="151" t="str">
        <f t="shared" si="43"/>
        <v/>
      </c>
      <c r="Q307" s="151" t="str">
        <f t="shared" si="44"/>
        <v/>
      </c>
    </row>
    <row r="308" spans="1:17">
      <c r="A308" s="75"/>
      <c r="H308" s="139" t="str">
        <f>IF(ISTEXT(VLOOKUP(G308,Rubrieken!A:B,2,FALSE)),VLOOKUP(G308,Rubrieken!A:B,2,FALSE),"")</f>
        <v/>
      </c>
      <c r="I308" s="150">
        <f t="shared" si="36"/>
        <v>0</v>
      </c>
      <c r="J308" s="151" t="str">
        <f t="shared" si="37"/>
        <v/>
      </c>
      <c r="K308" s="151" t="str">
        <f t="shared" si="38"/>
        <v/>
      </c>
      <c r="L308" s="151" t="str">
        <f t="shared" si="39"/>
        <v/>
      </c>
      <c r="M308" s="151" t="str">
        <f t="shared" si="40"/>
        <v/>
      </c>
      <c r="N308" s="151" t="str">
        <f t="shared" si="41"/>
        <v/>
      </c>
      <c r="O308" s="151" t="str">
        <f t="shared" si="42"/>
        <v/>
      </c>
      <c r="P308" s="151" t="str">
        <f t="shared" si="43"/>
        <v/>
      </c>
      <c r="Q308" s="151" t="str">
        <f t="shared" si="44"/>
        <v/>
      </c>
    </row>
    <row r="309" spans="1:17">
      <c r="A309" s="75"/>
      <c r="H309" s="139" t="str">
        <f>IF(ISTEXT(VLOOKUP(G309,Rubrieken!A:B,2,FALSE)),VLOOKUP(G309,Rubrieken!A:B,2,FALSE),"")</f>
        <v/>
      </c>
      <c r="I309" s="150">
        <f t="shared" si="36"/>
        <v>0</v>
      </c>
      <c r="J309" s="151" t="str">
        <f t="shared" si="37"/>
        <v/>
      </c>
      <c r="K309" s="151" t="str">
        <f t="shared" si="38"/>
        <v/>
      </c>
      <c r="L309" s="151" t="str">
        <f t="shared" si="39"/>
        <v/>
      </c>
      <c r="M309" s="151" t="str">
        <f t="shared" si="40"/>
        <v/>
      </c>
      <c r="N309" s="151" t="str">
        <f t="shared" si="41"/>
        <v/>
      </c>
      <c r="O309" s="151" t="str">
        <f t="shared" si="42"/>
        <v/>
      </c>
      <c r="P309" s="151" t="str">
        <f t="shared" si="43"/>
        <v/>
      </c>
      <c r="Q309" s="151" t="str">
        <f t="shared" si="44"/>
        <v/>
      </c>
    </row>
    <row r="310" spans="1:17">
      <c r="A310" s="75"/>
      <c r="H310" s="139" t="str">
        <f>IF(ISTEXT(VLOOKUP(G310,Rubrieken!A:B,2,FALSE)),VLOOKUP(G310,Rubrieken!A:B,2,FALSE),"")</f>
        <v/>
      </c>
      <c r="I310" s="150">
        <f t="shared" si="36"/>
        <v>0</v>
      </c>
      <c r="J310" s="151" t="str">
        <f t="shared" si="37"/>
        <v/>
      </c>
      <c r="K310" s="151" t="str">
        <f t="shared" si="38"/>
        <v/>
      </c>
      <c r="L310" s="151" t="str">
        <f t="shared" si="39"/>
        <v/>
      </c>
      <c r="M310" s="151" t="str">
        <f t="shared" si="40"/>
        <v/>
      </c>
      <c r="N310" s="151" t="str">
        <f t="shared" si="41"/>
        <v/>
      </c>
      <c r="O310" s="151" t="str">
        <f t="shared" si="42"/>
        <v/>
      </c>
      <c r="P310" s="151" t="str">
        <f t="shared" si="43"/>
        <v/>
      </c>
      <c r="Q310" s="151" t="str">
        <f t="shared" si="44"/>
        <v/>
      </c>
    </row>
    <row r="311" spans="1:17">
      <c r="A311" s="75"/>
      <c r="H311" s="139" t="str">
        <f>IF(ISTEXT(VLOOKUP(G311,Rubrieken!A:B,2,FALSE)),VLOOKUP(G311,Rubrieken!A:B,2,FALSE),"")</f>
        <v/>
      </c>
      <c r="I311" s="150">
        <f t="shared" si="36"/>
        <v>0</v>
      </c>
      <c r="J311" s="151" t="str">
        <f t="shared" si="37"/>
        <v/>
      </c>
      <c r="K311" s="151" t="str">
        <f t="shared" si="38"/>
        <v/>
      </c>
      <c r="L311" s="151" t="str">
        <f t="shared" si="39"/>
        <v/>
      </c>
      <c r="M311" s="151" t="str">
        <f t="shared" si="40"/>
        <v/>
      </c>
      <c r="N311" s="151" t="str">
        <f t="shared" si="41"/>
        <v/>
      </c>
      <c r="O311" s="151" t="str">
        <f t="shared" si="42"/>
        <v/>
      </c>
      <c r="P311" s="151" t="str">
        <f t="shared" si="43"/>
        <v/>
      </c>
      <c r="Q311" s="151" t="str">
        <f t="shared" si="44"/>
        <v/>
      </c>
    </row>
    <row r="312" spans="1:17">
      <c r="A312" s="75"/>
      <c r="H312" s="139" t="str">
        <f>IF(ISTEXT(VLOOKUP(G312,Rubrieken!A:B,2,FALSE)),VLOOKUP(G312,Rubrieken!A:B,2,FALSE),"")</f>
        <v/>
      </c>
      <c r="I312" s="150">
        <f t="shared" si="36"/>
        <v>0</v>
      </c>
      <c r="J312" s="151" t="str">
        <f t="shared" si="37"/>
        <v/>
      </c>
      <c r="K312" s="151" t="str">
        <f t="shared" si="38"/>
        <v/>
      </c>
      <c r="L312" s="151" t="str">
        <f t="shared" si="39"/>
        <v/>
      </c>
      <c r="M312" s="151" t="str">
        <f t="shared" si="40"/>
        <v/>
      </c>
      <c r="N312" s="151" t="str">
        <f t="shared" si="41"/>
        <v/>
      </c>
      <c r="O312" s="151" t="str">
        <f t="shared" si="42"/>
        <v/>
      </c>
      <c r="P312" s="151" t="str">
        <f t="shared" si="43"/>
        <v/>
      </c>
      <c r="Q312" s="151" t="str">
        <f t="shared" si="44"/>
        <v/>
      </c>
    </row>
    <row r="313" spans="1:17">
      <c r="A313" s="75"/>
      <c r="H313" s="139" t="str">
        <f>IF(ISTEXT(VLOOKUP(G313,Rubrieken!A:B,2,FALSE)),VLOOKUP(G313,Rubrieken!A:B,2,FALSE),"")</f>
        <v/>
      </c>
      <c r="I313" s="150">
        <f t="shared" si="36"/>
        <v>0</v>
      </c>
      <c r="J313" s="151" t="str">
        <f t="shared" si="37"/>
        <v/>
      </c>
      <c r="K313" s="151" t="str">
        <f t="shared" si="38"/>
        <v/>
      </c>
      <c r="L313" s="151" t="str">
        <f t="shared" si="39"/>
        <v/>
      </c>
      <c r="M313" s="151" t="str">
        <f t="shared" si="40"/>
        <v/>
      </c>
      <c r="N313" s="151" t="str">
        <f t="shared" si="41"/>
        <v/>
      </c>
      <c r="O313" s="151" t="str">
        <f t="shared" si="42"/>
        <v/>
      </c>
      <c r="P313" s="151" t="str">
        <f t="shared" si="43"/>
        <v/>
      </c>
      <c r="Q313" s="151" t="str">
        <f t="shared" si="44"/>
        <v/>
      </c>
    </row>
    <row r="314" spans="1:17">
      <c r="A314" s="75"/>
      <c r="H314" s="139" t="str">
        <f>IF(ISTEXT(VLOOKUP(G314,Rubrieken!A:B,2,FALSE)),VLOOKUP(G314,Rubrieken!A:B,2,FALSE),"")</f>
        <v/>
      </c>
      <c r="I314" s="150">
        <f t="shared" si="36"/>
        <v>0</v>
      </c>
      <c r="J314" s="151" t="str">
        <f t="shared" si="37"/>
        <v/>
      </c>
      <c r="K314" s="151" t="str">
        <f t="shared" si="38"/>
        <v/>
      </c>
      <c r="L314" s="151" t="str">
        <f t="shared" si="39"/>
        <v/>
      </c>
      <c r="M314" s="151" t="str">
        <f t="shared" si="40"/>
        <v/>
      </c>
      <c r="N314" s="151" t="str">
        <f t="shared" si="41"/>
        <v/>
      </c>
      <c r="O314" s="151" t="str">
        <f t="shared" si="42"/>
        <v/>
      </c>
      <c r="P314" s="151" t="str">
        <f t="shared" si="43"/>
        <v/>
      </c>
      <c r="Q314" s="151" t="str">
        <f t="shared" si="44"/>
        <v/>
      </c>
    </row>
    <row r="315" spans="1:17">
      <c r="A315" s="75"/>
      <c r="H315" s="139" t="str">
        <f>IF(ISTEXT(VLOOKUP(G315,Rubrieken!A:B,2,FALSE)),VLOOKUP(G315,Rubrieken!A:B,2,FALSE),"")</f>
        <v/>
      </c>
      <c r="I315" s="150">
        <f t="shared" si="36"/>
        <v>0</v>
      </c>
      <c r="J315" s="151" t="str">
        <f t="shared" si="37"/>
        <v/>
      </c>
      <c r="K315" s="151" t="str">
        <f t="shared" si="38"/>
        <v/>
      </c>
      <c r="L315" s="151" t="str">
        <f t="shared" si="39"/>
        <v/>
      </c>
      <c r="M315" s="151" t="str">
        <f t="shared" si="40"/>
        <v/>
      </c>
      <c r="N315" s="151" t="str">
        <f t="shared" si="41"/>
        <v/>
      </c>
      <c r="O315" s="151" t="str">
        <f t="shared" si="42"/>
        <v/>
      </c>
      <c r="P315" s="151" t="str">
        <f t="shared" si="43"/>
        <v/>
      </c>
      <c r="Q315" s="151" t="str">
        <f t="shared" si="44"/>
        <v/>
      </c>
    </row>
    <row r="316" spans="1:17">
      <c r="A316" s="75"/>
      <c r="H316" s="139" t="str">
        <f>IF(ISTEXT(VLOOKUP(G316,Rubrieken!A:B,2,FALSE)),VLOOKUP(G316,Rubrieken!A:B,2,FALSE),"")</f>
        <v/>
      </c>
      <c r="I316" s="150">
        <f t="shared" si="36"/>
        <v>0</v>
      </c>
      <c r="J316" s="151" t="str">
        <f t="shared" si="37"/>
        <v/>
      </c>
      <c r="K316" s="151" t="str">
        <f t="shared" si="38"/>
        <v/>
      </c>
      <c r="L316" s="151" t="str">
        <f t="shared" si="39"/>
        <v/>
      </c>
      <c r="M316" s="151" t="str">
        <f t="shared" si="40"/>
        <v/>
      </c>
      <c r="N316" s="151" t="str">
        <f t="shared" si="41"/>
        <v/>
      </c>
      <c r="O316" s="151" t="str">
        <f t="shared" si="42"/>
        <v/>
      </c>
      <c r="P316" s="151" t="str">
        <f t="shared" si="43"/>
        <v/>
      </c>
      <c r="Q316" s="151" t="str">
        <f t="shared" si="44"/>
        <v/>
      </c>
    </row>
    <row r="317" spans="1:17">
      <c r="A317" s="75"/>
      <c r="H317" s="139" t="str">
        <f>IF(ISTEXT(VLOOKUP(G317,Rubrieken!A:B,2,FALSE)),VLOOKUP(G317,Rubrieken!A:B,2,FALSE),"")</f>
        <v/>
      </c>
      <c r="I317" s="150">
        <f t="shared" si="36"/>
        <v>0</v>
      </c>
      <c r="J317" s="151" t="str">
        <f t="shared" si="37"/>
        <v/>
      </c>
      <c r="K317" s="151" t="str">
        <f t="shared" si="38"/>
        <v/>
      </c>
      <c r="L317" s="151" t="str">
        <f t="shared" si="39"/>
        <v/>
      </c>
      <c r="M317" s="151" t="str">
        <f t="shared" si="40"/>
        <v/>
      </c>
      <c r="N317" s="151" t="str">
        <f t="shared" si="41"/>
        <v/>
      </c>
      <c r="O317" s="151" t="str">
        <f t="shared" si="42"/>
        <v/>
      </c>
      <c r="P317" s="151" t="str">
        <f t="shared" si="43"/>
        <v/>
      </c>
      <c r="Q317" s="151" t="str">
        <f t="shared" si="44"/>
        <v/>
      </c>
    </row>
    <row r="318" spans="1:17">
      <c r="A318" s="75"/>
      <c r="H318" s="139" t="str">
        <f>IF(ISTEXT(VLOOKUP(G318,Rubrieken!A:B,2,FALSE)),VLOOKUP(G318,Rubrieken!A:B,2,FALSE),"")</f>
        <v/>
      </c>
      <c r="I318" s="150">
        <f t="shared" si="36"/>
        <v>0</v>
      </c>
      <c r="J318" s="151" t="str">
        <f t="shared" si="37"/>
        <v/>
      </c>
      <c r="K318" s="151" t="str">
        <f t="shared" si="38"/>
        <v/>
      </c>
      <c r="L318" s="151" t="str">
        <f t="shared" si="39"/>
        <v/>
      </c>
      <c r="M318" s="151" t="str">
        <f t="shared" si="40"/>
        <v/>
      </c>
      <c r="N318" s="151" t="str">
        <f t="shared" si="41"/>
        <v/>
      </c>
      <c r="O318" s="151" t="str">
        <f t="shared" si="42"/>
        <v/>
      </c>
      <c r="P318" s="151" t="str">
        <f t="shared" si="43"/>
        <v/>
      </c>
      <c r="Q318" s="151" t="str">
        <f t="shared" si="44"/>
        <v/>
      </c>
    </row>
    <row r="319" spans="1:17">
      <c r="A319" s="75"/>
      <c r="H319" s="139" t="str">
        <f>IF(ISTEXT(VLOOKUP(G319,Rubrieken!A:B,2,FALSE)),VLOOKUP(G319,Rubrieken!A:B,2,FALSE),"")</f>
        <v/>
      </c>
      <c r="I319" s="150">
        <f t="shared" si="36"/>
        <v>0</v>
      </c>
      <c r="J319" s="151" t="str">
        <f t="shared" si="37"/>
        <v/>
      </c>
      <c r="K319" s="151" t="str">
        <f t="shared" si="38"/>
        <v/>
      </c>
      <c r="L319" s="151" t="str">
        <f t="shared" si="39"/>
        <v/>
      </c>
      <c r="M319" s="151" t="str">
        <f t="shared" si="40"/>
        <v/>
      </c>
      <c r="N319" s="151" t="str">
        <f t="shared" si="41"/>
        <v/>
      </c>
      <c r="O319" s="151" t="str">
        <f t="shared" si="42"/>
        <v/>
      </c>
      <c r="P319" s="151" t="str">
        <f t="shared" si="43"/>
        <v/>
      </c>
      <c r="Q319" s="151" t="str">
        <f t="shared" si="44"/>
        <v/>
      </c>
    </row>
    <row r="320" spans="1:17">
      <c r="A320" s="75"/>
      <c r="H320" s="139" t="str">
        <f>IF(ISTEXT(VLOOKUP(G320,Rubrieken!A:B,2,FALSE)),VLOOKUP(G320,Rubrieken!A:B,2,FALSE),"")</f>
        <v/>
      </c>
      <c r="I320" s="150">
        <f t="shared" si="36"/>
        <v>0</v>
      </c>
      <c r="J320" s="151" t="str">
        <f t="shared" si="37"/>
        <v/>
      </c>
      <c r="K320" s="151" t="str">
        <f t="shared" si="38"/>
        <v/>
      </c>
      <c r="L320" s="151" t="str">
        <f t="shared" si="39"/>
        <v/>
      </c>
      <c r="M320" s="151" t="str">
        <f t="shared" si="40"/>
        <v/>
      </c>
      <c r="N320" s="151" t="str">
        <f t="shared" si="41"/>
        <v/>
      </c>
      <c r="O320" s="151" t="str">
        <f t="shared" si="42"/>
        <v/>
      </c>
      <c r="P320" s="151" t="str">
        <f t="shared" si="43"/>
        <v/>
      </c>
      <c r="Q320" s="151" t="str">
        <f t="shared" si="44"/>
        <v/>
      </c>
    </row>
    <row r="321" spans="1:17">
      <c r="A321" s="75"/>
      <c r="H321" s="139" t="str">
        <f>IF(ISTEXT(VLOOKUP(G321,Rubrieken!A:B,2,FALSE)),VLOOKUP(G321,Rubrieken!A:B,2,FALSE),"")</f>
        <v/>
      </c>
      <c r="I321" s="150">
        <f t="shared" si="36"/>
        <v>0</v>
      </c>
      <c r="J321" s="151" t="str">
        <f t="shared" si="37"/>
        <v/>
      </c>
      <c r="K321" s="151" t="str">
        <f t="shared" si="38"/>
        <v/>
      </c>
      <c r="L321" s="151" t="str">
        <f t="shared" si="39"/>
        <v/>
      </c>
      <c r="M321" s="151" t="str">
        <f t="shared" si="40"/>
        <v/>
      </c>
      <c r="N321" s="151" t="str">
        <f t="shared" si="41"/>
        <v/>
      </c>
      <c r="O321" s="151" t="str">
        <f t="shared" si="42"/>
        <v/>
      </c>
      <c r="P321" s="151" t="str">
        <f t="shared" si="43"/>
        <v/>
      </c>
      <c r="Q321" s="151" t="str">
        <f t="shared" si="44"/>
        <v/>
      </c>
    </row>
    <row r="322" spans="1:17">
      <c r="A322" s="75"/>
      <c r="H322" s="139" t="str">
        <f>IF(ISTEXT(VLOOKUP(G322,Rubrieken!A:B,2,FALSE)),VLOOKUP(G322,Rubrieken!A:B,2,FALSE),"")</f>
        <v/>
      </c>
      <c r="I322" s="150">
        <f t="shared" si="36"/>
        <v>0</v>
      </c>
      <c r="J322" s="151" t="str">
        <f t="shared" si="37"/>
        <v/>
      </c>
      <c r="K322" s="151" t="str">
        <f t="shared" si="38"/>
        <v/>
      </c>
      <c r="L322" s="151" t="str">
        <f t="shared" si="39"/>
        <v/>
      </c>
      <c r="M322" s="151" t="str">
        <f t="shared" si="40"/>
        <v/>
      </c>
      <c r="N322" s="151" t="str">
        <f t="shared" si="41"/>
        <v/>
      </c>
      <c r="O322" s="151" t="str">
        <f t="shared" si="42"/>
        <v/>
      </c>
      <c r="P322" s="151" t="str">
        <f t="shared" si="43"/>
        <v/>
      </c>
      <c r="Q322" s="151" t="str">
        <f t="shared" si="44"/>
        <v/>
      </c>
    </row>
    <row r="323" spans="1:17">
      <c r="A323" s="75"/>
      <c r="H323" s="139" t="str">
        <f>IF(ISTEXT(VLOOKUP(G323,Rubrieken!A:B,2,FALSE)),VLOOKUP(G323,Rubrieken!A:B,2,FALSE),"")</f>
        <v/>
      </c>
      <c r="I323" s="150">
        <f t="shared" si="36"/>
        <v>0</v>
      </c>
      <c r="J323" s="151" t="str">
        <f t="shared" si="37"/>
        <v/>
      </c>
      <c r="K323" s="151" t="str">
        <f t="shared" si="38"/>
        <v/>
      </c>
      <c r="L323" s="151" t="str">
        <f t="shared" si="39"/>
        <v/>
      </c>
      <c r="M323" s="151" t="str">
        <f t="shared" si="40"/>
        <v/>
      </c>
      <c r="N323" s="151" t="str">
        <f t="shared" si="41"/>
        <v/>
      </c>
      <c r="O323" s="151" t="str">
        <f t="shared" si="42"/>
        <v/>
      </c>
      <c r="P323" s="151" t="str">
        <f t="shared" si="43"/>
        <v/>
      </c>
      <c r="Q323" s="151" t="str">
        <f t="shared" si="44"/>
        <v/>
      </c>
    </row>
    <row r="324" spans="1:17">
      <c r="A324" s="75"/>
      <c r="H324" s="139" t="str">
        <f>IF(ISTEXT(VLOOKUP(G324,Rubrieken!A:B,2,FALSE)),VLOOKUP(G324,Rubrieken!A:B,2,FALSE),"")</f>
        <v/>
      </c>
      <c r="I324" s="150">
        <f t="shared" si="36"/>
        <v>0</v>
      </c>
      <c r="J324" s="151" t="str">
        <f t="shared" si="37"/>
        <v/>
      </c>
      <c r="K324" s="151" t="str">
        <f t="shared" si="38"/>
        <v/>
      </c>
      <c r="L324" s="151" t="str">
        <f t="shared" si="39"/>
        <v/>
      </c>
      <c r="M324" s="151" t="str">
        <f t="shared" si="40"/>
        <v/>
      </c>
      <c r="N324" s="151" t="str">
        <f t="shared" si="41"/>
        <v/>
      </c>
      <c r="O324" s="151" t="str">
        <f t="shared" si="42"/>
        <v/>
      </c>
      <c r="P324" s="151" t="str">
        <f t="shared" si="43"/>
        <v/>
      </c>
      <c r="Q324" s="151" t="str">
        <f t="shared" si="44"/>
        <v/>
      </c>
    </row>
    <row r="325" spans="1:17">
      <c r="A325" s="75"/>
      <c r="H325" s="139" t="str">
        <f>IF(ISTEXT(VLOOKUP(G325,Rubrieken!A:B,2,FALSE)),VLOOKUP(G325,Rubrieken!A:B,2,FALSE),"")</f>
        <v/>
      </c>
      <c r="I325" s="150">
        <f t="shared" si="36"/>
        <v>0</v>
      </c>
      <c r="J325" s="151" t="str">
        <f t="shared" si="37"/>
        <v/>
      </c>
      <c r="K325" s="151" t="str">
        <f t="shared" si="38"/>
        <v/>
      </c>
      <c r="L325" s="151" t="str">
        <f t="shared" si="39"/>
        <v/>
      </c>
      <c r="M325" s="151" t="str">
        <f t="shared" si="40"/>
        <v/>
      </c>
      <c r="N325" s="151" t="str">
        <f t="shared" si="41"/>
        <v/>
      </c>
      <c r="O325" s="151" t="str">
        <f t="shared" si="42"/>
        <v/>
      </c>
      <c r="P325" s="151" t="str">
        <f t="shared" si="43"/>
        <v/>
      </c>
      <c r="Q325" s="151" t="str">
        <f t="shared" si="44"/>
        <v/>
      </c>
    </row>
    <row r="326" spans="1:17">
      <c r="A326" s="75"/>
      <c r="H326" s="139" t="str">
        <f>IF(ISTEXT(VLOOKUP(G326,Rubrieken!A:B,2,FALSE)),VLOOKUP(G326,Rubrieken!A:B,2,FALSE),"")</f>
        <v/>
      </c>
      <c r="I326" s="150">
        <f t="shared" si="36"/>
        <v>0</v>
      </c>
      <c r="J326" s="151" t="str">
        <f t="shared" si="37"/>
        <v/>
      </c>
      <c r="K326" s="151" t="str">
        <f t="shared" si="38"/>
        <v/>
      </c>
      <c r="L326" s="151" t="str">
        <f t="shared" si="39"/>
        <v/>
      </c>
      <c r="M326" s="151" t="str">
        <f t="shared" si="40"/>
        <v/>
      </c>
      <c r="N326" s="151" t="str">
        <f t="shared" si="41"/>
        <v/>
      </c>
      <c r="O326" s="151" t="str">
        <f t="shared" si="42"/>
        <v/>
      </c>
      <c r="P326" s="151" t="str">
        <f t="shared" si="43"/>
        <v/>
      </c>
      <c r="Q326" s="151" t="str">
        <f t="shared" si="44"/>
        <v/>
      </c>
    </row>
    <row r="327" spans="1:17">
      <c r="A327" s="75"/>
      <c r="H327" s="139" t="str">
        <f>IF(ISTEXT(VLOOKUP(G327,Rubrieken!A:B,2,FALSE)),VLOOKUP(G327,Rubrieken!A:B,2,FALSE),"")</f>
        <v/>
      </c>
      <c r="I327" s="150">
        <f t="shared" si="36"/>
        <v>0</v>
      </c>
      <c r="J327" s="151" t="str">
        <f t="shared" si="37"/>
        <v/>
      </c>
      <c r="K327" s="151" t="str">
        <f t="shared" si="38"/>
        <v/>
      </c>
      <c r="L327" s="151" t="str">
        <f t="shared" si="39"/>
        <v/>
      </c>
      <c r="M327" s="151" t="str">
        <f t="shared" si="40"/>
        <v/>
      </c>
      <c r="N327" s="151" t="str">
        <f t="shared" si="41"/>
        <v/>
      </c>
      <c r="O327" s="151" t="str">
        <f t="shared" si="42"/>
        <v/>
      </c>
      <c r="P327" s="151" t="str">
        <f t="shared" si="43"/>
        <v/>
      </c>
      <c r="Q327" s="151" t="str">
        <f t="shared" si="44"/>
        <v/>
      </c>
    </row>
    <row r="328" spans="1:17">
      <c r="A328" s="75"/>
      <c r="H328" s="139" t="str">
        <f>IF(ISTEXT(VLOOKUP(G328,Rubrieken!A:B,2,FALSE)),VLOOKUP(G328,Rubrieken!A:B,2,FALSE),"")</f>
        <v/>
      </c>
      <c r="I328" s="150">
        <f t="shared" ref="I328:I391" si="45">D328-E328+F328</f>
        <v>0</v>
      </c>
      <c r="J328" s="151" t="str">
        <f t="shared" ref="J328:J391" si="46">CONCATENATE(K328,L328,M328,N328,O328,P328)</f>
        <v/>
      </c>
      <c r="K328" s="151" t="str">
        <f t="shared" ref="K328:K391" si="47">IF(AND(D328=0,E328=0),"",IF(H328="","Er is nog geen rubriek ingevuld. ",""))</f>
        <v/>
      </c>
      <c r="L328" s="151" t="str">
        <f t="shared" ref="L328:L391" si="48">IF(AND(ISNUMBER(D328),ISNUMBER(E328),(D328*E328)^2&gt;0),"Bedrag in en uit zijn beiden ingevuld. ","")</f>
        <v/>
      </c>
      <c r="M328" s="151" t="str">
        <f t="shared" ref="M328:M391" si="49">IF(AND(D328&gt;0,ISNUMBER(F328&gt;0)),"Geen btw bij bank inkomsten. ","")</f>
        <v/>
      </c>
      <c r="N328" s="151" t="str">
        <f t="shared" ref="N328:N391" si="50">IF(ISNUMBER(E328),IF(F328/0.182&gt;E328,"Btw is groter dan 21%. ",""),"")</f>
        <v/>
      </c>
      <c r="O328" s="151" t="str">
        <f t="shared" ref="O328:O391" si="51">IF(I328=0,"",IF(Q328="","Geen datum ingevuld. ",""))</f>
        <v/>
      </c>
      <c r="P328" s="151" t="str">
        <f t="shared" ref="P328:P391" si="52">IF(I328&lt;&gt;0,IF(CONCATENATE(K328,L328,M328,N328,O328)="","Hele regel is goed!",""),"")</f>
        <v/>
      </c>
      <c r="Q328" s="151" t="str">
        <f t="shared" ref="Q328:Q391" si="53">IF(B328="","",CEILING(MONTH(B328)/3,1))</f>
        <v/>
      </c>
    </row>
    <row r="329" spans="1:17">
      <c r="A329" s="75"/>
      <c r="H329" s="139" t="str">
        <f>IF(ISTEXT(VLOOKUP(G329,Rubrieken!A:B,2,FALSE)),VLOOKUP(G329,Rubrieken!A:B,2,FALSE),"")</f>
        <v/>
      </c>
      <c r="I329" s="150">
        <f t="shared" si="45"/>
        <v>0</v>
      </c>
      <c r="J329" s="151" t="str">
        <f t="shared" si="46"/>
        <v/>
      </c>
      <c r="K329" s="151" t="str">
        <f t="shared" si="47"/>
        <v/>
      </c>
      <c r="L329" s="151" t="str">
        <f t="shared" si="48"/>
        <v/>
      </c>
      <c r="M329" s="151" t="str">
        <f t="shared" si="49"/>
        <v/>
      </c>
      <c r="N329" s="151" t="str">
        <f t="shared" si="50"/>
        <v/>
      </c>
      <c r="O329" s="151" t="str">
        <f t="shared" si="51"/>
        <v/>
      </c>
      <c r="P329" s="151" t="str">
        <f t="shared" si="52"/>
        <v/>
      </c>
      <c r="Q329" s="151" t="str">
        <f t="shared" si="53"/>
        <v/>
      </c>
    </row>
    <row r="330" spans="1:17">
      <c r="A330" s="75"/>
      <c r="H330" s="139" t="str">
        <f>IF(ISTEXT(VLOOKUP(G330,Rubrieken!A:B,2,FALSE)),VLOOKUP(G330,Rubrieken!A:B,2,FALSE),"")</f>
        <v/>
      </c>
      <c r="I330" s="150">
        <f t="shared" si="45"/>
        <v>0</v>
      </c>
      <c r="J330" s="151" t="str">
        <f t="shared" si="46"/>
        <v/>
      </c>
      <c r="K330" s="151" t="str">
        <f t="shared" si="47"/>
        <v/>
      </c>
      <c r="L330" s="151" t="str">
        <f t="shared" si="48"/>
        <v/>
      </c>
      <c r="M330" s="151" t="str">
        <f t="shared" si="49"/>
        <v/>
      </c>
      <c r="N330" s="151" t="str">
        <f t="shared" si="50"/>
        <v/>
      </c>
      <c r="O330" s="151" t="str">
        <f t="shared" si="51"/>
        <v/>
      </c>
      <c r="P330" s="151" t="str">
        <f t="shared" si="52"/>
        <v/>
      </c>
      <c r="Q330" s="151" t="str">
        <f t="shared" si="53"/>
        <v/>
      </c>
    </row>
    <row r="331" spans="1:17">
      <c r="A331" s="75"/>
      <c r="H331" s="139" t="str">
        <f>IF(ISTEXT(VLOOKUP(G331,Rubrieken!A:B,2,FALSE)),VLOOKUP(G331,Rubrieken!A:B,2,FALSE),"")</f>
        <v/>
      </c>
      <c r="I331" s="150">
        <f t="shared" si="45"/>
        <v>0</v>
      </c>
      <c r="J331" s="151" t="str">
        <f t="shared" si="46"/>
        <v/>
      </c>
      <c r="K331" s="151" t="str">
        <f t="shared" si="47"/>
        <v/>
      </c>
      <c r="L331" s="151" t="str">
        <f t="shared" si="48"/>
        <v/>
      </c>
      <c r="M331" s="151" t="str">
        <f t="shared" si="49"/>
        <v/>
      </c>
      <c r="N331" s="151" t="str">
        <f t="shared" si="50"/>
        <v/>
      </c>
      <c r="O331" s="151" t="str">
        <f t="shared" si="51"/>
        <v/>
      </c>
      <c r="P331" s="151" t="str">
        <f t="shared" si="52"/>
        <v/>
      </c>
      <c r="Q331" s="151" t="str">
        <f t="shared" si="53"/>
        <v/>
      </c>
    </row>
    <row r="332" spans="1:17">
      <c r="A332" s="75"/>
      <c r="H332" s="139" t="str">
        <f>IF(ISTEXT(VLOOKUP(G332,Rubrieken!A:B,2,FALSE)),VLOOKUP(G332,Rubrieken!A:B,2,FALSE),"")</f>
        <v/>
      </c>
      <c r="I332" s="150">
        <f t="shared" si="45"/>
        <v>0</v>
      </c>
      <c r="J332" s="151" t="str">
        <f t="shared" si="46"/>
        <v/>
      </c>
      <c r="K332" s="151" t="str">
        <f t="shared" si="47"/>
        <v/>
      </c>
      <c r="L332" s="151" t="str">
        <f t="shared" si="48"/>
        <v/>
      </c>
      <c r="M332" s="151" t="str">
        <f t="shared" si="49"/>
        <v/>
      </c>
      <c r="N332" s="151" t="str">
        <f t="shared" si="50"/>
        <v/>
      </c>
      <c r="O332" s="151" t="str">
        <f t="shared" si="51"/>
        <v/>
      </c>
      <c r="P332" s="151" t="str">
        <f t="shared" si="52"/>
        <v/>
      </c>
      <c r="Q332" s="151" t="str">
        <f t="shared" si="53"/>
        <v/>
      </c>
    </row>
    <row r="333" spans="1:17">
      <c r="A333" s="75"/>
      <c r="H333" s="139" t="str">
        <f>IF(ISTEXT(VLOOKUP(G333,Rubrieken!A:B,2,FALSE)),VLOOKUP(G333,Rubrieken!A:B,2,FALSE),"")</f>
        <v/>
      </c>
      <c r="I333" s="150">
        <f t="shared" si="45"/>
        <v>0</v>
      </c>
      <c r="J333" s="151" t="str">
        <f t="shared" si="46"/>
        <v/>
      </c>
      <c r="K333" s="151" t="str">
        <f t="shared" si="47"/>
        <v/>
      </c>
      <c r="L333" s="151" t="str">
        <f t="shared" si="48"/>
        <v/>
      </c>
      <c r="M333" s="151" t="str">
        <f t="shared" si="49"/>
        <v/>
      </c>
      <c r="N333" s="151" t="str">
        <f t="shared" si="50"/>
        <v/>
      </c>
      <c r="O333" s="151" t="str">
        <f t="shared" si="51"/>
        <v/>
      </c>
      <c r="P333" s="151" t="str">
        <f t="shared" si="52"/>
        <v/>
      </c>
      <c r="Q333" s="151" t="str">
        <f t="shared" si="53"/>
        <v/>
      </c>
    </row>
    <row r="334" spans="1:17">
      <c r="A334" s="75"/>
      <c r="H334" s="139" t="str">
        <f>IF(ISTEXT(VLOOKUP(G334,Rubrieken!A:B,2,FALSE)),VLOOKUP(G334,Rubrieken!A:B,2,FALSE),"")</f>
        <v/>
      </c>
      <c r="I334" s="150">
        <f t="shared" si="45"/>
        <v>0</v>
      </c>
      <c r="J334" s="151" t="str">
        <f t="shared" si="46"/>
        <v/>
      </c>
      <c r="K334" s="151" t="str">
        <f t="shared" si="47"/>
        <v/>
      </c>
      <c r="L334" s="151" t="str">
        <f t="shared" si="48"/>
        <v/>
      </c>
      <c r="M334" s="151" t="str">
        <f t="shared" si="49"/>
        <v/>
      </c>
      <c r="N334" s="151" t="str">
        <f t="shared" si="50"/>
        <v/>
      </c>
      <c r="O334" s="151" t="str">
        <f t="shared" si="51"/>
        <v/>
      </c>
      <c r="P334" s="151" t="str">
        <f t="shared" si="52"/>
        <v/>
      </c>
      <c r="Q334" s="151" t="str">
        <f t="shared" si="53"/>
        <v/>
      </c>
    </row>
    <row r="335" spans="1:17">
      <c r="A335" s="75"/>
      <c r="H335" s="139" t="str">
        <f>IF(ISTEXT(VLOOKUP(G335,Rubrieken!A:B,2,FALSE)),VLOOKUP(G335,Rubrieken!A:B,2,FALSE),"")</f>
        <v/>
      </c>
      <c r="I335" s="150">
        <f t="shared" si="45"/>
        <v>0</v>
      </c>
      <c r="J335" s="151" t="str">
        <f t="shared" si="46"/>
        <v/>
      </c>
      <c r="K335" s="151" t="str">
        <f t="shared" si="47"/>
        <v/>
      </c>
      <c r="L335" s="151" t="str">
        <f t="shared" si="48"/>
        <v/>
      </c>
      <c r="M335" s="151" t="str">
        <f t="shared" si="49"/>
        <v/>
      </c>
      <c r="N335" s="151" t="str">
        <f t="shared" si="50"/>
        <v/>
      </c>
      <c r="O335" s="151" t="str">
        <f t="shared" si="51"/>
        <v/>
      </c>
      <c r="P335" s="151" t="str">
        <f t="shared" si="52"/>
        <v/>
      </c>
      <c r="Q335" s="151" t="str">
        <f t="shared" si="53"/>
        <v/>
      </c>
    </row>
    <row r="336" spans="1:17">
      <c r="A336" s="75"/>
      <c r="H336" s="139" t="str">
        <f>IF(ISTEXT(VLOOKUP(G336,Rubrieken!A:B,2,FALSE)),VLOOKUP(G336,Rubrieken!A:B,2,FALSE),"")</f>
        <v/>
      </c>
      <c r="I336" s="150">
        <f t="shared" si="45"/>
        <v>0</v>
      </c>
      <c r="J336" s="151" t="str">
        <f t="shared" si="46"/>
        <v/>
      </c>
      <c r="K336" s="151" t="str">
        <f t="shared" si="47"/>
        <v/>
      </c>
      <c r="L336" s="151" t="str">
        <f t="shared" si="48"/>
        <v/>
      </c>
      <c r="M336" s="151" t="str">
        <f t="shared" si="49"/>
        <v/>
      </c>
      <c r="N336" s="151" t="str">
        <f t="shared" si="50"/>
        <v/>
      </c>
      <c r="O336" s="151" t="str">
        <f t="shared" si="51"/>
        <v/>
      </c>
      <c r="P336" s="151" t="str">
        <f t="shared" si="52"/>
        <v/>
      </c>
      <c r="Q336" s="151" t="str">
        <f t="shared" si="53"/>
        <v/>
      </c>
    </row>
    <row r="337" spans="1:17">
      <c r="A337" s="75"/>
      <c r="H337" s="139" t="str">
        <f>IF(ISTEXT(VLOOKUP(G337,Rubrieken!A:B,2,FALSE)),VLOOKUP(G337,Rubrieken!A:B,2,FALSE),"")</f>
        <v/>
      </c>
      <c r="I337" s="150">
        <f t="shared" si="45"/>
        <v>0</v>
      </c>
      <c r="J337" s="151" t="str">
        <f t="shared" si="46"/>
        <v/>
      </c>
      <c r="K337" s="151" t="str">
        <f t="shared" si="47"/>
        <v/>
      </c>
      <c r="L337" s="151" t="str">
        <f t="shared" si="48"/>
        <v/>
      </c>
      <c r="M337" s="151" t="str">
        <f t="shared" si="49"/>
        <v/>
      </c>
      <c r="N337" s="151" t="str">
        <f t="shared" si="50"/>
        <v/>
      </c>
      <c r="O337" s="151" t="str">
        <f t="shared" si="51"/>
        <v/>
      </c>
      <c r="P337" s="151" t="str">
        <f t="shared" si="52"/>
        <v/>
      </c>
      <c r="Q337" s="151" t="str">
        <f t="shared" si="53"/>
        <v/>
      </c>
    </row>
    <row r="338" spans="1:17">
      <c r="A338" s="75"/>
      <c r="H338" s="139" t="str">
        <f>IF(ISTEXT(VLOOKUP(G338,Rubrieken!A:B,2,FALSE)),VLOOKUP(G338,Rubrieken!A:B,2,FALSE),"")</f>
        <v/>
      </c>
      <c r="I338" s="150">
        <f t="shared" si="45"/>
        <v>0</v>
      </c>
      <c r="J338" s="151" t="str">
        <f t="shared" si="46"/>
        <v/>
      </c>
      <c r="K338" s="151" t="str">
        <f t="shared" si="47"/>
        <v/>
      </c>
      <c r="L338" s="151" t="str">
        <f t="shared" si="48"/>
        <v/>
      </c>
      <c r="M338" s="151" t="str">
        <f t="shared" si="49"/>
        <v/>
      </c>
      <c r="N338" s="151" t="str">
        <f t="shared" si="50"/>
        <v/>
      </c>
      <c r="O338" s="151" t="str">
        <f t="shared" si="51"/>
        <v/>
      </c>
      <c r="P338" s="151" t="str">
        <f t="shared" si="52"/>
        <v/>
      </c>
      <c r="Q338" s="151" t="str">
        <f t="shared" si="53"/>
        <v/>
      </c>
    </row>
    <row r="339" spans="1:17">
      <c r="A339" s="75"/>
      <c r="H339" s="139" t="str">
        <f>IF(ISTEXT(VLOOKUP(G339,Rubrieken!A:B,2,FALSE)),VLOOKUP(G339,Rubrieken!A:B,2,FALSE),"")</f>
        <v/>
      </c>
      <c r="I339" s="150">
        <f t="shared" si="45"/>
        <v>0</v>
      </c>
      <c r="J339" s="151" t="str">
        <f t="shared" si="46"/>
        <v/>
      </c>
      <c r="K339" s="151" t="str">
        <f t="shared" si="47"/>
        <v/>
      </c>
      <c r="L339" s="151" t="str">
        <f t="shared" si="48"/>
        <v/>
      </c>
      <c r="M339" s="151" t="str">
        <f t="shared" si="49"/>
        <v/>
      </c>
      <c r="N339" s="151" t="str">
        <f t="shared" si="50"/>
        <v/>
      </c>
      <c r="O339" s="151" t="str">
        <f t="shared" si="51"/>
        <v/>
      </c>
      <c r="P339" s="151" t="str">
        <f t="shared" si="52"/>
        <v/>
      </c>
      <c r="Q339" s="151" t="str">
        <f t="shared" si="53"/>
        <v/>
      </c>
    </row>
    <row r="340" spans="1:17">
      <c r="A340" s="75"/>
      <c r="H340" s="139" t="str">
        <f>IF(ISTEXT(VLOOKUP(G340,Rubrieken!A:B,2,FALSE)),VLOOKUP(G340,Rubrieken!A:B,2,FALSE),"")</f>
        <v/>
      </c>
      <c r="I340" s="150">
        <f t="shared" si="45"/>
        <v>0</v>
      </c>
      <c r="J340" s="151" t="str">
        <f t="shared" si="46"/>
        <v/>
      </c>
      <c r="K340" s="151" t="str">
        <f t="shared" si="47"/>
        <v/>
      </c>
      <c r="L340" s="151" t="str">
        <f t="shared" si="48"/>
        <v/>
      </c>
      <c r="M340" s="151" t="str">
        <f t="shared" si="49"/>
        <v/>
      </c>
      <c r="N340" s="151" t="str">
        <f t="shared" si="50"/>
        <v/>
      </c>
      <c r="O340" s="151" t="str">
        <f t="shared" si="51"/>
        <v/>
      </c>
      <c r="P340" s="151" t="str">
        <f t="shared" si="52"/>
        <v/>
      </c>
      <c r="Q340" s="151" t="str">
        <f t="shared" si="53"/>
        <v/>
      </c>
    </row>
    <row r="341" spans="1:17">
      <c r="A341" s="75"/>
      <c r="H341" s="139" t="str">
        <f>IF(ISTEXT(VLOOKUP(G341,Rubrieken!A:B,2,FALSE)),VLOOKUP(G341,Rubrieken!A:B,2,FALSE),"")</f>
        <v/>
      </c>
      <c r="I341" s="150">
        <f t="shared" si="45"/>
        <v>0</v>
      </c>
      <c r="J341" s="151" t="str">
        <f t="shared" si="46"/>
        <v/>
      </c>
      <c r="K341" s="151" t="str">
        <f t="shared" si="47"/>
        <v/>
      </c>
      <c r="L341" s="151" t="str">
        <f t="shared" si="48"/>
        <v/>
      </c>
      <c r="M341" s="151" t="str">
        <f t="shared" si="49"/>
        <v/>
      </c>
      <c r="N341" s="151" t="str">
        <f t="shared" si="50"/>
        <v/>
      </c>
      <c r="O341" s="151" t="str">
        <f t="shared" si="51"/>
        <v/>
      </c>
      <c r="P341" s="151" t="str">
        <f t="shared" si="52"/>
        <v/>
      </c>
      <c r="Q341" s="151" t="str">
        <f t="shared" si="53"/>
        <v/>
      </c>
    </row>
    <row r="342" spans="1:17">
      <c r="A342" s="75"/>
      <c r="H342" s="139" t="str">
        <f>IF(ISTEXT(VLOOKUP(G342,Rubrieken!A:B,2,FALSE)),VLOOKUP(G342,Rubrieken!A:B,2,FALSE),"")</f>
        <v/>
      </c>
      <c r="I342" s="150">
        <f t="shared" si="45"/>
        <v>0</v>
      </c>
      <c r="J342" s="151" t="str">
        <f t="shared" si="46"/>
        <v/>
      </c>
      <c r="K342" s="151" t="str">
        <f t="shared" si="47"/>
        <v/>
      </c>
      <c r="L342" s="151" t="str">
        <f t="shared" si="48"/>
        <v/>
      </c>
      <c r="M342" s="151" t="str">
        <f t="shared" si="49"/>
        <v/>
      </c>
      <c r="N342" s="151" t="str">
        <f t="shared" si="50"/>
        <v/>
      </c>
      <c r="O342" s="151" t="str">
        <f t="shared" si="51"/>
        <v/>
      </c>
      <c r="P342" s="151" t="str">
        <f t="shared" si="52"/>
        <v/>
      </c>
      <c r="Q342" s="151" t="str">
        <f t="shared" si="53"/>
        <v/>
      </c>
    </row>
    <row r="343" spans="1:17">
      <c r="A343" s="75"/>
      <c r="H343" s="139" t="str">
        <f>IF(ISTEXT(VLOOKUP(G343,Rubrieken!A:B,2,FALSE)),VLOOKUP(G343,Rubrieken!A:B,2,FALSE),"")</f>
        <v/>
      </c>
      <c r="I343" s="150">
        <f t="shared" si="45"/>
        <v>0</v>
      </c>
      <c r="J343" s="151" t="str">
        <f t="shared" si="46"/>
        <v/>
      </c>
      <c r="K343" s="151" t="str">
        <f t="shared" si="47"/>
        <v/>
      </c>
      <c r="L343" s="151" t="str">
        <f t="shared" si="48"/>
        <v/>
      </c>
      <c r="M343" s="151" t="str">
        <f t="shared" si="49"/>
        <v/>
      </c>
      <c r="N343" s="151" t="str">
        <f t="shared" si="50"/>
        <v/>
      </c>
      <c r="O343" s="151" t="str">
        <f t="shared" si="51"/>
        <v/>
      </c>
      <c r="P343" s="151" t="str">
        <f t="shared" si="52"/>
        <v/>
      </c>
      <c r="Q343" s="151" t="str">
        <f t="shared" si="53"/>
        <v/>
      </c>
    </row>
    <row r="344" spans="1:17">
      <c r="A344" s="75"/>
      <c r="H344" s="139" t="str">
        <f>IF(ISTEXT(VLOOKUP(G344,Rubrieken!A:B,2,FALSE)),VLOOKUP(G344,Rubrieken!A:B,2,FALSE),"")</f>
        <v/>
      </c>
      <c r="I344" s="150">
        <f t="shared" si="45"/>
        <v>0</v>
      </c>
      <c r="J344" s="151" t="str">
        <f t="shared" si="46"/>
        <v/>
      </c>
      <c r="K344" s="151" t="str">
        <f t="shared" si="47"/>
        <v/>
      </c>
      <c r="L344" s="151" t="str">
        <f t="shared" si="48"/>
        <v/>
      </c>
      <c r="M344" s="151" t="str">
        <f t="shared" si="49"/>
        <v/>
      </c>
      <c r="N344" s="151" t="str">
        <f t="shared" si="50"/>
        <v/>
      </c>
      <c r="O344" s="151" t="str">
        <f t="shared" si="51"/>
        <v/>
      </c>
      <c r="P344" s="151" t="str">
        <f t="shared" si="52"/>
        <v/>
      </c>
      <c r="Q344" s="151" t="str">
        <f t="shared" si="53"/>
        <v/>
      </c>
    </row>
    <row r="345" spans="1:17">
      <c r="A345" s="75"/>
      <c r="H345" s="139" t="str">
        <f>IF(ISTEXT(VLOOKUP(G345,Rubrieken!A:B,2,FALSE)),VLOOKUP(G345,Rubrieken!A:B,2,FALSE),"")</f>
        <v/>
      </c>
      <c r="I345" s="150">
        <f t="shared" si="45"/>
        <v>0</v>
      </c>
      <c r="J345" s="151" t="str">
        <f t="shared" si="46"/>
        <v/>
      </c>
      <c r="K345" s="151" t="str">
        <f t="shared" si="47"/>
        <v/>
      </c>
      <c r="L345" s="151" t="str">
        <f t="shared" si="48"/>
        <v/>
      </c>
      <c r="M345" s="151" t="str">
        <f t="shared" si="49"/>
        <v/>
      </c>
      <c r="N345" s="151" t="str">
        <f t="shared" si="50"/>
        <v/>
      </c>
      <c r="O345" s="151" t="str">
        <f t="shared" si="51"/>
        <v/>
      </c>
      <c r="P345" s="151" t="str">
        <f t="shared" si="52"/>
        <v/>
      </c>
      <c r="Q345" s="151" t="str">
        <f t="shared" si="53"/>
        <v/>
      </c>
    </row>
    <row r="346" spans="1:17">
      <c r="A346" s="75"/>
      <c r="H346" s="139" t="str">
        <f>IF(ISTEXT(VLOOKUP(G346,Rubrieken!A:B,2,FALSE)),VLOOKUP(G346,Rubrieken!A:B,2,FALSE),"")</f>
        <v/>
      </c>
      <c r="I346" s="150">
        <f t="shared" si="45"/>
        <v>0</v>
      </c>
      <c r="J346" s="151" t="str">
        <f t="shared" si="46"/>
        <v/>
      </c>
      <c r="K346" s="151" t="str">
        <f t="shared" si="47"/>
        <v/>
      </c>
      <c r="L346" s="151" t="str">
        <f t="shared" si="48"/>
        <v/>
      </c>
      <c r="M346" s="151" t="str">
        <f t="shared" si="49"/>
        <v/>
      </c>
      <c r="N346" s="151" t="str">
        <f t="shared" si="50"/>
        <v/>
      </c>
      <c r="O346" s="151" t="str">
        <f t="shared" si="51"/>
        <v/>
      </c>
      <c r="P346" s="151" t="str">
        <f t="shared" si="52"/>
        <v/>
      </c>
      <c r="Q346" s="151" t="str">
        <f t="shared" si="53"/>
        <v/>
      </c>
    </row>
    <row r="347" spans="1:17">
      <c r="A347" s="75"/>
      <c r="H347" s="139" t="str">
        <f>IF(ISTEXT(VLOOKUP(G347,Rubrieken!A:B,2,FALSE)),VLOOKUP(G347,Rubrieken!A:B,2,FALSE),"")</f>
        <v/>
      </c>
      <c r="I347" s="150">
        <f t="shared" si="45"/>
        <v>0</v>
      </c>
      <c r="J347" s="151" t="str">
        <f t="shared" si="46"/>
        <v/>
      </c>
      <c r="K347" s="151" t="str">
        <f t="shared" si="47"/>
        <v/>
      </c>
      <c r="L347" s="151" t="str">
        <f t="shared" si="48"/>
        <v/>
      </c>
      <c r="M347" s="151" t="str">
        <f t="shared" si="49"/>
        <v/>
      </c>
      <c r="N347" s="151" t="str">
        <f t="shared" si="50"/>
        <v/>
      </c>
      <c r="O347" s="151" t="str">
        <f t="shared" si="51"/>
        <v/>
      </c>
      <c r="P347" s="151" t="str">
        <f t="shared" si="52"/>
        <v/>
      </c>
      <c r="Q347" s="151" t="str">
        <f t="shared" si="53"/>
        <v/>
      </c>
    </row>
    <row r="348" spans="1:17">
      <c r="A348" s="75"/>
      <c r="H348" s="139" t="str">
        <f>IF(ISTEXT(VLOOKUP(G348,Rubrieken!A:B,2,FALSE)),VLOOKUP(G348,Rubrieken!A:B,2,FALSE),"")</f>
        <v/>
      </c>
      <c r="I348" s="150">
        <f t="shared" si="45"/>
        <v>0</v>
      </c>
      <c r="J348" s="151" t="str">
        <f t="shared" si="46"/>
        <v/>
      </c>
      <c r="K348" s="151" t="str">
        <f t="shared" si="47"/>
        <v/>
      </c>
      <c r="L348" s="151" t="str">
        <f t="shared" si="48"/>
        <v/>
      </c>
      <c r="M348" s="151" t="str">
        <f t="shared" si="49"/>
        <v/>
      </c>
      <c r="N348" s="151" t="str">
        <f t="shared" si="50"/>
        <v/>
      </c>
      <c r="O348" s="151" t="str">
        <f t="shared" si="51"/>
        <v/>
      </c>
      <c r="P348" s="151" t="str">
        <f t="shared" si="52"/>
        <v/>
      </c>
      <c r="Q348" s="151" t="str">
        <f t="shared" si="53"/>
        <v/>
      </c>
    </row>
    <row r="349" spans="1:17">
      <c r="A349" s="75"/>
      <c r="H349" s="139" t="str">
        <f>IF(ISTEXT(VLOOKUP(G349,Rubrieken!A:B,2,FALSE)),VLOOKUP(G349,Rubrieken!A:B,2,FALSE),"")</f>
        <v/>
      </c>
      <c r="I349" s="150">
        <f t="shared" si="45"/>
        <v>0</v>
      </c>
      <c r="J349" s="151" t="str">
        <f t="shared" si="46"/>
        <v/>
      </c>
      <c r="K349" s="151" t="str">
        <f t="shared" si="47"/>
        <v/>
      </c>
      <c r="L349" s="151" t="str">
        <f t="shared" si="48"/>
        <v/>
      </c>
      <c r="M349" s="151" t="str">
        <f t="shared" si="49"/>
        <v/>
      </c>
      <c r="N349" s="151" t="str">
        <f t="shared" si="50"/>
        <v/>
      </c>
      <c r="O349" s="151" t="str">
        <f t="shared" si="51"/>
        <v/>
      </c>
      <c r="P349" s="151" t="str">
        <f t="shared" si="52"/>
        <v/>
      </c>
      <c r="Q349" s="151" t="str">
        <f t="shared" si="53"/>
        <v/>
      </c>
    </row>
    <row r="350" spans="1:17">
      <c r="A350" s="75"/>
      <c r="H350" s="139" t="str">
        <f>IF(ISTEXT(VLOOKUP(G350,Rubrieken!A:B,2,FALSE)),VLOOKUP(G350,Rubrieken!A:B,2,FALSE),"")</f>
        <v/>
      </c>
      <c r="I350" s="150">
        <f t="shared" si="45"/>
        <v>0</v>
      </c>
      <c r="J350" s="151" t="str">
        <f t="shared" si="46"/>
        <v/>
      </c>
      <c r="K350" s="151" t="str">
        <f t="shared" si="47"/>
        <v/>
      </c>
      <c r="L350" s="151" t="str">
        <f t="shared" si="48"/>
        <v/>
      </c>
      <c r="M350" s="151" t="str">
        <f t="shared" si="49"/>
        <v/>
      </c>
      <c r="N350" s="151" t="str">
        <f t="shared" si="50"/>
        <v/>
      </c>
      <c r="O350" s="151" t="str">
        <f t="shared" si="51"/>
        <v/>
      </c>
      <c r="P350" s="151" t="str">
        <f t="shared" si="52"/>
        <v/>
      </c>
      <c r="Q350" s="151" t="str">
        <f t="shared" si="53"/>
        <v/>
      </c>
    </row>
    <row r="351" spans="1:17">
      <c r="A351" s="75"/>
      <c r="H351" s="139" t="str">
        <f>IF(ISTEXT(VLOOKUP(G351,Rubrieken!A:B,2,FALSE)),VLOOKUP(G351,Rubrieken!A:B,2,FALSE),"")</f>
        <v/>
      </c>
      <c r="I351" s="150">
        <f t="shared" si="45"/>
        <v>0</v>
      </c>
      <c r="J351" s="151" t="str">
        <f t="shared" si="46"/>
        <v/>
      </c>
      <c r="K351" s="151" t="str">
        <f t="shared" si="47"/>
        <v/>
      </c>
      <c r="L351" s="151" t="str">
        <f t="shared" si="48"/>
        <v/>
      </c>
      <c r="M351" s="151" t="str">
        <f t="shared" si="49"/>
        <v/>
      </c>
      <c r="N351" s="151" t="str">
        <f t="shared" si="50"/>
        <v/>
      </c>
      <c r="O351" s="151" t="str">
        <f t="shared" si="51"/>
        <v/>
      </c>
      <c r="P351" s="151" t="str">
        <f t="shared" si="52"/>
        <v/>
      </c>
      <c r="Q351" s="151" t="str">
        <f t="shared" si="53"/>
        <v/>
      </c>
    </row>
    <row r="352" spans="1:17">
      <c r="A352" s="75"/>
      <c r="H352" s="139" t="str">
        <f>IF(ISTEXT(VLOOKUP(G352,Rubrieken!A:B,2,FALSE)),VLOOKUP(G352,Rubrieken!A:B,2,FALSE),"")</f>
        <v/>
      </c>
      <c r="I352" s="150">
        <f t="shared" si="45"/>
        <v>0</v>
      </c>
      <c r="J352" s="151" t="str">
        <f t="shared" si="46"/>
        <v/>
      </c>
      <c r="K352" s="151" t="str">
        <f t="shared" si="47"/>
        <v/>
      </c>
      <c r="L352" s="151" t="str">
        <f t="shared" si="48"/>
        <v/>
      </c>
      <c r="M352" s="151" t="str">
        <f t="shared" si="49"/>
        <v/>
      </c>
      <c r="N352" s="151" t="str">
        <f t="shared" si="50"/>
        <v/>
      </c>
      <c r="O352" s="151" t="str">
        <f t="shared" si="51"/>
        <v/>
      </c>
      <c r="P352" s="151" t="str">
        <f t="shared" si="52"/>
        <v/>
      </c>
      <c r="Q352" s="151" t="str">
        <f t="shared" si="53"/>
        <v/>
      </c>
    </row>
    <row r="353" spans="1:17">
      <c r="A353" s="75"/>
      <c r="H353" s="139" t="str">
        <f>IF(ISTEXT(VLOOKUP(G353,Rubrieken!A:B,2,FALSE)),VLOOKUP(G353,Rubrieken!A:B,2,FALSE),"")</f>
        <v/>
      </c>
      <c r="I353" s="150">
        <f t="shared" si="45"/>
        <v>0</v>
      </c>
      <c r="J353" s="151" t="str">
        <f t="shared" si="46"/>
        <v/>
      </c>
      <c r="K353" s="151" t="str">
        <f t="shared" si="47"/>
        <v/>
      </c>
      <c r="L353" s="151" t="str">
        <f t="shared" si="48"/>
        <v/>
      </c>
      <c r="M353" s="151" t="str">
        <f t="shared" si="49"/>
        <v/>
      </c>
      <c r="N353" s="151" t="str">
        <f t="shared" si="50"/>
        <v/>
      </c>
      <c r="O353" s="151" t="str">
        <f t="shared" si="51"/>
        <v/>
      </c>
      <c r="P353" s="151" t="str">
        <f t="shared" si="52"/>
        <v/>
      </c>
      <c r="Q353" s="151" t="str">
        <f t="shared" si="53"/>
        <v/>
      </c>
    </row>
    <row r="354" spans="1:17">
      <c r="A354" s="75"/>
      <c r="H354" s="139" t="str">
        <f>IF(ISTEXT(VLOOKUP(G354,Rubrieken!A:B,2,FALSE)),VLOOKUP(G354,Rubrieken!A:B,2,FALSE),"")</f>
        <v/>
      </c>
      <c r="I354" s="150">
        <f t="shared" si="45"/>
        <v>0</v>
      </c>
      <c r="J354" s="151" t="str">
        <f t="shared" si="46"/>
        <v/>
      </c>
      <c r="K354" s="151" t="str">
        <f t="shared" si="47"/>
        <v/>
      </c>
      <c r="L354" s="151" t="str">
        <f t="shared" si="48"/>
        <v/>
      </c>
      <c r="M354" s="151" t="str">
        <f t="shared" si="49"/>
        <v/>
      </c>
      <c r="N354" s="151" t="str">
        <f t="shared" si="50"/>
        <v/>
      </c>
      <c r="O354" s="151" t="str">
        <f t="shared" si="51"/>
        <v/>
      </c>
      <c r="P354" s="151" t="str">
        <f t="shared" si="52"/>
        <v/>
      </c>
      <c r="Q354" s="151" t="str">
        <f t="shared" si="53"/>
        <v/>
      </c>
    </row>
    <row r="355" spans="1:17">
      <c r="A355" s="75"/>
      <c r="H355" s="139" t="str">
        <f>IF(ISTEXT(VLOOKUP(G355,Rubrieken!A:B,2,FALSE)),VLOOKUP(G355,Rubrieken!A:B,2,FALSE),"")</f>
        <v/>
      </c>
      <c r="I355" s="150">
        <f t="shared" si="45"/>
        <v>0</v>
      </c>
      <c r="J355" s="151" t="str">
        <f t="shared" si="46"/>
        <v/>
      </c>
      <c r="K355" s="151" t="str">
        <f t="shared" si="47"/>
        <v/>
      </c>
      <c r="L355" s="151" t="str">
        <f t="shared" si="48"/>
        <v/>
      </c>
      <c r="M355" s="151" t="str">
        <f t="shared" si="49"/>
        <v/>
      </c>
      <c r="N355" s="151" t="str">
        <f t="shared" si="50"/>
        <v/>
      </c>
      <c r="O355" s="151" t="str">
        <f t="shared" si="51"/>
        <v/>
      </c>
      <c r="P355" s="151" t="str">
        <f t="shared" si="52"/>
        <v/>
      </c>
      <c r="Q355" s="151" t="str">
        <f t="shared" si="53"/>
        <v/>
      </c>
    </row>
    <row r="356" spans="1:17">
      <c r="A356" s="75"/>
      <c r="H356" s="139" t="str">
        <f>IF(ISTEXT(VLOOKUP(G356,Rubrieken!A:B,2,FALSE)),VLOOKUP(G356,Rubrieken!A:B,2,FALSE),"")</f>
        <v/>
      </c>
      <c r="I356" s="150">
        <f t="shared" si="45"/>
        <v>0</v>
      </c>
      <c r="J356" s="151" t="str">
        <f t="shared" si="46"/>
        <v/>
      </c>
      <c r="K356" s="151" t="str">
        <f t="shared" si="47"/>
        <v/>
      </c>
      <c r="L356" s="151" t="str">
        <f t="shared" si="48"/>
        <v/>
      </c>
      <c r="M356" s="151" t="str">
        <f t="shared" si="49"/>
        <v/>
      </c>
      <c r="N356" s="151" t="str">
        <f t="shared" si="50"/>
        <v/>
      </c>
      <c r="O356" s="151" t="str">
        <f t="shared" si="51"/>
        <v/>
      </c>
      <c r="P356" s="151" t="str">
        <f t="shared" si="52"/>
        <v/>
      </c>
      <c r="Q356" s="151" t="str">
        <f t="shared" si="53"/>
        <v/>
      </c>
    </row>
    <row r="357" spans="1:17">
      <c r="A357" s="75"/>
      <c r="H357" s="139" t="str">
        <f>IF(ISTEXT(VLOOKUP(G357,Rubrieken!A:B,2,FALSE)),VLOOKUP(G357,Rubrieken!A:B,2,FALSE),"")</f>
        <v/>
      </c>
      <c r="I357" s="150">
        <f t="shared" si="45"/>
        <v>0</v>
      </c>
      <c r="J357" s="151" t="str">
        <f t="shared" si="46"/>
        <v/>
      </c>
      <c r="K357" s="151" t="str">
        <f t="shared" si="47"/>
        <v/>
      </c>
      <c r="L357" s="151" t="str">
        <f t="shared" si="48"/>
        <v/>
      </c>
      <c r="M357" s="151" t="str">
        <f t="shared" si="49"/>
        <v/>
      </c>
      <c r="N357" s="151" t="str">
        <f t="shared" si="50"/>
        <v/>
      </c>
      <c r="O357" s="151" t="str">
        <f t="shared" si="51"/>
        <v/>
      </c>
      <c r="P357" s="151" t="str">
        <f t="shared" si="52"/>
        <v/>
      </c>
      <c r="Q357" s="151" t="str">
        <f t="shared" si="53"/>
        <v/>
      </c>
    </row>
    <row r="358" spans="1:17">
      <c r="A358" s="75"/>
      <c r="H358" s="139" t="str">
        <f>IF(ISTEXT(VLOOKUP(G358,Rubrieken!A:B,2,FALSE)),VLOOKUP(G358,Rubrieken!A:B,2,FALSE),"")</f>
        <v/>
      </c>
      <c r="I358" s="150">
        <f t="shared" si="45"/>
        <v>0</v>
      </c>
      <c r="J358" s="151" t="str">
        <f t="shared" si="46"/>
        <v/>
      </c>
      <c r="K358" s="151" t="str">
        <f t="shared" si="47"/>
        <v/>
      </c>
      <c r="L358" s="151" t="str">
        <f t="shared" si="48"/>
        <v/>
      </c>
      <c r="M358" s="151" t="str">
        <f t="shared" si="49"/>
        <v/>
      </c>
      <c r="N358" s="151" t="str">
        <f t="shared" si="50"/>
        <v/>
      </c>
      <c r="O358" s="151" t="str">
        <f t="shared" si="51"/>
        <v/>
      </c>
      <c r="P358" s="151" t="str">
        <f t="shared" si="52"/>
        <v/>
      </c>
      <c r="Q358" s="151" t="str">
        <f t="shared" si="53"/>
        <v/>
      </c>
    </row>
    <row r="359" spans="1:17">
      <c r="A359" s="75"/>
      <c r="H359" s="139" t="str">
        <f>IF(ISTEXT(VLOOKUP(G359,Rubrieken!A:B,2,FALSE)),VLOOKUP(G359,Rubrieken!A:B,2,FALSE),"")</f>
        <v/>
      </c>
      <c r="I359" s="150">
        <f t="shared" si="45"/>
        <v>0</v>
      </c>
      <c r="J359" s="151" t="str">
        <f t="shared" si="46"/>
        <v/>
      </c>
      <c r="K359" s="151" t="str">
        <f t="shared" si="47"/>
        <v/>
      </c>
      <c r="L359" s="151" t="str">
        <f t="shared" si="48"/>
        <v/>
      </c>
      <c r="M359" s="151" t="str">
        <f t="shared" si="49"/>
        <v/>
      </c>
      <c r="N359" s="151" t="str">
        <f t="shared" si="50"/>
        <v/>
      </c>
      <c r="O359" s="151" t="str">
        <f t="shared" si="51"/>
        <v/>
      </c>
      <c r="P359" s="151" t="str">
        <f t="shared" si="52"/>
        <v/>
      </c>
      <c r="Q359" s="151" t="str">
        <f t="shared" si="53"/>
        <v/>
      </c>
    </row>
    <row r="360" spans="1:17">
      <c r="A360" s="75"/>
      <c r="H360" s="139" t="str">
        <f>IF(ISTEXT(VLOOKUP(G360,Rubrieken!A:B,2,FALSE)),VLOOKUP(G360,Rubrieken!A:B,2,FALSE),"")</f>
        <v/>
      </c>
      <c r="I360" s="150">
        <f t="shared" si="45"/>
        <v>0</v>
      </c>
      <c r="J360" s="151" t="str">
        <f t="shared" si="46"/>
        <v/>
      </c>
      <c r="K360" s="151" t="str">
        <f t="shared" si="47"/>
        <v/>
      </c>
      <c r="L360" s="151" t="str">
        <f t="shared" si="48"/>
        <v/>
      </c>
      <c r="M360" s="151" t="str">
        <f t="shared" si="49"/>
        <v/>
      </c>
      <c r="N360" s="151" t="str">
        <f t="shared" si="50"/>
        <v/>
      </c>
      <c r="O360" s="151" t="str">
        <f t="shared" si="51"/>
        <v/>
      </c>
      <c r="P360" s="151" t="str">
        <f t="shared" si="52"/>
        <v/>
      </c>
      <c r="Q360" s="151" t="str">
        <f t="shared" si="53"/>
        <v/>
      </c>
    </row>
    <row r="361" spans="1:17">
      <c r="A361" s="75"/>
      <c r="H361" s="139" t="str">
        <f>IF(ISTEXT(VLOOKUP(G361,Rubrieken!A:B,2,FALSE)),VLOOKUP(G361,Rubrieken!A:B,2,FALSE),"")</f>
        <v/>
      </c>
      <c r="I361" s="150">
        <f t="shared" si="45"/>
        <v>0</v>
      </c>
      <c r="J361" s="151" t="str">
        <f t="shared" si="46"/>
        <v/>
      </c>
      <c r="K361" s="151" t="str">
        <f t="shared" si="47"/>
        <v/>
      </c>
      <c r="L361" s="151" t="str">
        <f t="shared" si="48"/>
        <v/>
      </c>
      <c r="M361" s="151" t="str">
        <f t="shared" si="49"/>
        <v/>
      </c>
      <c r="N361" s="151" t="str">
        <f t="shared" si="50"/>
        <v/>
      </c>
      <c r="O361" s="151" t="str">
        <f t="shared" si="51"/>
        <v/>
      </c>
      <c r="P361" s="151" t="str">
        <f t="shared" si="52"/>
        <v/>
      </c>
      <c r="Q361" s="151" t="str">
        <f t="shared" si="53"/>
        <v/>
      </c>
    </row>
    <row r="362" spans="1:17">
      <c r="A362" s="75"/>
      <c r="H362" s="139" t="str">
        <f>IF(ISTEXT(VLOOKUP(G362,Rubrieken!A:B,2,FALSE)),VLOOKUP(G362,Rubrieken!A:B,2,FALSE),"")</f>
        <v/>
      </c>
      <c r="I362" s="150">
        <f t="shared" si="45"/>
        <v>0</v>
      </c>
      <c r="J362" s="151" t="str">
        <f t="shared" si="46"/>
        <v/>
      </c>
      <c r="K362" s="151" t="str">
        <f t="shared" si="47"/>
        <v/>
      </c>
      <c r="L362" s="151" t="str">
        <f t="shared" si="48"/>
        <v/>
      </c>
      <c r="M362" s="151" t="str">
        <f t="shared" si="49"/>
        <v/>
      </c>
      <c r="N362" s="151" t="str">
        <f t="shared" si="50"/>
        <v/>
      </c>
      <c r="O362" s="151" t="str">
        <f t="shared" si="51"/>
        <v/>
      </c>
      <c r="P362" s="151" t="str">
        <f t="shared" si="52"/>
        <v/>
      </c>
      <c r="Q362" s="151" t="str">
        <f t="shared" si="53"/>
        <v/>
      </c>
    </row>
    <row r="363" spans="1:17">
      <c r="A363" s="75"/>
      <c r="H363" s="139" t="str">
        <f>IF(ISTEXT(VLOOKUP(G363,Rubrieken!A:B,2,FALSE)),VLOOKUP(G363,Rubrieken!A:B,2,FALSE),"")</f>
        <v/>
      </c>
      <c r="I363" s="150">
        <f t="shared" si="45"/>
        <v>0</v>
      </c>
      <c r="J363" s="151" t="str">
        <f t="shared" si="46"/>
        <v/>
      </c>
      <c r="K363" s="151" t="str">
        <f t="shared" si="47"/>
        <v/>
      </c>
      <c r="L363" s="151" t="str">
        <f t="shared" si="48"/>
        <v/>
      </c>
      <c r="M363" s="151" t="str">
        <f t="shared" si="49"/>
        <v/>
      </c>
      <c r="N363" s="151" t="str">
        <f t="shared" si="50"/>
        <v/>
      </c>
      <c r="O363" s="151" t="str">
        <f t="shared" si="51"/>
        <v/>
      </c>
      <c r="P363" s="151" t="str">
        <f t="shared" si="52"/>
        <v/>
      </c>
      <c r="Q363" s="151" t="str">
        <f t="shared" si="53"/>
        <v/>
      </c>
    </row>
    <row r="364" spans="1:17">
      <c r="A364" s="75"/>
      <c r="H364" s="139" t="str">
        <f>IF(ISTEXT(VLOOKUP(G364,Rubrieken!A:B,2,FALSE)),VLOOKUP(G364,Rubrieken!A:B,2,FALSE),"")</f>
        <v/>
      </c>
      <c r="I364" s="150">
        <f t="shared" si="45"/>
        <v>0</v>
      </c>
      <c r="J364" s="151" t="str">
        <f t="shared" si="46"/>
        <v/>
      </c>
      <c r="K364" s="151" t="str">
        <f t="shared" si="47"/>
        <v/>
      </c>
      <c r="L364" s="151" t="str">
        <f t="shared" si="48"/>
        <v/>
      </c>
      <c r="M364" s="151" t="str">
        <f t="shared" si="49"/>
        <v/>
      </c>
      <c r="N364" s="151" t="str">
        <f t="shared" si="50"/>
        <v/>
      </c>
      <c r="O364" s="151" t="str">
        <f t="shared" si="51"/>
        <v/>
      </c>
      <c r="P364" s="151" t="str">
        <f t="shared" si="52"/>
        <v/>
      </c>
      <c r="Q364" s="151" t="str">
        <f t="shared" si="53"/>
        <v/>
      </c>
    </row>
    <row r="365" spans="1:17">
      <c r="A365" s="75"/>
      <c r="H365" s="139" t="str">
        <f>IF(ISTEXT(VLOOKUP(G365,Rubrieken!A:B,2,FALSE)),VLOOKUP(G365,Rubrieken!A:B,2,FALSE),"")</f>
        <v/>
      </c>
      <c r="I365" s="150">
        <f t="shared" si="45"/>
        <v>0</v>
      </c>
      <c r="J365" s="151" t="str">
        <f t="shared" si="46"/>
        <v/>
      </c>
      <c r="K365" s="151" t="str">
        <f t="shared" si="47"/>
        <v/>
      </c>
      <c r="L365" s="151" t="str">
        <f t="shared" si="48"/>
        <v/>
      </c>
      <c r="M365" s="151" t="str">
        <f t="shared" si="49"/>
        <v/>
      </c>
      <c r="N365" s="151" t="str">
        <f t="shared" si="50"/>
        <v/>
      </c>
      <c r="O365" s="151" t="str">
        <f t="shared" si="51"/>
        <v/>
      </c>
      <c r="P365" s="151" t="str">
        <f t="shared" si="52"/>
        <v/>
      </c>
      <c r="Q365" s="151" t="str">
        <f t="shared" si="53"/>
        <v/>
      </c>
    </row>
    <row r="366" spans="1:17">
      <c r="A366" s="75"/>
      <c r="H366" s="139" t="str">
        <f>IF(ISTEXT(VLOOKUP(G366,Rubrieken!A:B,2,FALSE)),VLOOKUP(G366,Rubrieken!A:B,2,FALSE),"")</f>
        <v/>
      </c>
      <c r="I366" s="150">
        <f t="shared" si="45"/>
        <v>0</v>
      </c>
      <c r="J366" s="151" t="str">
        <f t="shared" si="46"/>
        <v/>
      </c>
      <c r="K366" s="151" t="str">
        <f t="shared" si="47"/>
        <v/>
      </c>
      <c r="L366" s="151" t="str">
        <f t="shared" si="48"/>
        <v/>
      </c>
      <c r="M366" s="151" t="str">
        <f t="shared" si="49"/>
        <v/>
      </c>
      <c r="N366" s="151" t="str">
        <f t="shared" si="50"/>
        <v/>
      </c>
      <c r="O366" s="151" t="str">
        <f t="shared" si="51"/>
        <v/>
      </c>
      <c r="P366" s="151" t="str">
        <f t="shared" si="52"/>
        <v/>
      </c>
      <c r="Q366" s="151" t="str">
        <f t="shared" si="53"/>
        <v/>
      </c>
    </row>
    <row r="367" spans="1:17">
      <c r="A367" s="75"/>
      <c r="H367" s="139" t="str">
        <f>IF(ISTEXT(VLOOKUP(G367,Rubrieken!A:B,2,FALSE)),VLOOKUP(G367,Rubrieken!A:B,2,FALSE),"")</f>
        <v/>
      </c>
      <c r="I367" s="150">
        <f t="shared" si="45"/>
        <v>0</v>
      </c>
      <c r="J367" s="151" t="str">
        <f t="shared" si="46"/>
        <v/>
      </c>
      <c r="K367" s="151" t="str">
        <f t="shared" si="47"/>
        <v/>
      </c>
      <c r="L367" s="151" t="str">
        <f t="shared" si="48"/>
        <v/>
      </c>
      <c r="M367" s="151" t="str">
        <f t="shared" si="49"/>
        <v/>
      </c>
      <c r="N367" s="151" t="str">
        <f t="shared" si="50"/>
        <v/>
      </c>
      <c r="O367" s="151" t="str">
        <f t="shared" si="51"/>
        <v/>
      </c>
      <c r="P367" s="151" t="str">
        <f t="shared" si="52"/>
        <v/>
      </c>
      <c r="Q367" s="151" t="str">
        <f t="shared" si="53"/>
        <v/>
      </c>
    </row>
    <row r="368" spans="1:17">
      <c r="A368" s="75"/>
      <c r="H368" s="139" t="str">
        <f>IF(ISTEXT(VLOOKUP(G368,Rubrieken!A:B,2,FALSE)),VLOOKUP(G368,Rubrieken!A:B,2,FALSE),"")</f>
        <v/>
      </c>
      <c r="I368" s="150">
        <f t="shared" si="45"/>
        <v>0</v>
      </c>
      <c r="J368" s="151" t="str">
        <f t="shared" si="46"/>
        <v/>
      </c>
      <c r="K368" s="151" t="str">
        <f t="shared" si="47"/>
        <v/>
      </c>
      <c r="L368" s="151" t="str">
        <f t="shared" si="48"/>
        <v/>
      </c>
      <c r="M368" s="151" t="str">
        <f t="shared" si="49"/>
        <v/>
      </c>
      <c r="N368" s="151" t="str">
        <f t="shared" si="50"/>
        <v/>
      </c>
      <c r="O368" s="151" t="str">
        <f t="shared" si="51"/>
        <v/>
      </c>
      <c r="P368" s="151" t="str">
        <f t="shared" si="52"/>
        <v/>
      </c>
      <c r="Q368" s="151" t="str">
        <f t="shared" si="53"/>
        <v/>
      </c>
    </row>
    <row r="369" spans="1:17">
      <c r="A369" s="75"/>
      <c r="H369" s="139" t="str">
        <f>IF(ISTEXT(VLOOKUP(G369,Rubrieken!A:B,2,FALSE)),VLOOKUP(G369,Rubrieken!A:B,2,FALSE),"")</f>
        <v/>
      </c>
      <c r="I369" s="150">
        <f t="shared" si="45"/>
        <v>0</v>
      </c>
      <c r="J369" s="151" t="str">
        <f t="shared" si="46"/>
        <v/>
      </c>
      <c r="K369" s="151" t="str">
        <f t="shared" si="47"/>
        <v/>
      </c>
      <c r="L369" s="151" t="str">
        <f t="shared" si="48"/>
        <v/>
      </c>
      <c r="M369" s="151" t="str">
        <f t="shared" si="49"/>
        <v/>
      </c>
      <c r="N369" s="151" t="str">
        <f t="shared" si="50"/>
        <v/>
      </c>
      <c r="O369" s="151" t="str">
        <f t="shared" si="51"/>
        <v/>
      </c>
      <c r="P369" s="151" t="str">
        <f t="shared" si="52"/>
        <v/>
      </c>
      <c r="Q369" s="151" t="str">
        <f t="shared" si="53"/>
        <v/>
      </c>
    </row>
    <row r="370" spans="1:17">
      <c r="A370" s="75"/>
      <c r="H370" s="139" t="str">
        <f>IF(ISTEXT(VLOOKUP(G370,Rubrieken!A:B,2,FALSE)),VLOOKUP(G370,Rubrieken!A:B,2,FALSE),"")</f>
        <v/>
      </c>
      <c r="I370" s="150">
        <f t="shared" si="45"/>
        <v>0</v>
      </c>
      <c r="J370" s="151" t="str">
        <f t="shared" si="46"/>
        <v/>
      </c>
      <c r="K370" s="151" t="str">
        <f t="shared" si="47"/>
        <v/>
      </c>
      <c r="L370" s="151" t="str">
        <f t="shared" si="48"/>
        <v/>
      </c>
      <c r="M370" s="151" t="str">
        <f t="shared" si="49"/>
        <v/>
      </c>
      <c r="N370" s="151" t="str">
        <f t="shared" si="50"/>
        <v/>
      </c>
      <c r="O370" s="151" t="str">
        <f t="shared" si="51"/>
        <v/>
      </c>
      <c r="P370" s="151" t="str">
        <f t="shared" si="52"/>
        <v/>
      </c>
      <c r="Q370" s="151" t="str">
        <f t="shared" si="53"/>
        <v/>
      </c>
    </row>
    <row r="371" spans="1:17">
      <c r="A371" s="75"/>
      <c r="H371" s="139" t="str">
        <f>IF(ISTEXT(VLOOKUP(G371,Rubrieken!A:B,2,FALSE)),VLOOKUP(G371,Rubrieken!A:B,2,FALSE),"")</f>
        <v/>
      </c>
      <c r="I371" s="150">
        <f t="shared" si="45"/>
        <v>0</v>
      </c>
      <c r="J371" s="151" t="str">
        <f t="shared" si="46"/>
        <v/>
      </c>
      <c r="K371" s="151" t="str">
        <f t="shared" si="47"/>
        <v/>
      </c>
      <c r="L371" s="151" t="str">
        <f t="shared" si="48"/>
        <v/>
      </c>
      <c r="M371" s="151" t="str">
        <f t="shared" si="49"/>
        <v/>
      </c>
      <c r="N371" s="151" t="str">
        <f t="shared" si="50"/>
        <v/>
      </c>
      <c r="O371" s="151" t="str">
        <f t="shared" si="51"/>
        <v/>
      </c>
      <c r="P371" s="151" t="str">
        <f t="shared" si="52"/>
        <v/>
      </c>
      <c r="Q371" s="151" t="str">
        <f t="shared" si="53"/>
        <v/>
      </c>
    </row>
    <row r="372" spans="1:17">
      <c r="A372" s="75"/>
      <c r="H372" s="139" t="str">
        <f>IF(ISTEXT(VLOOKUP(G372,Rubrieken!A:B,2,FALSE)),VLOOKUP(G372,Rubrieken!A:B,2,FALSE),"")</f>
        <v/>
      </c>
      <c r="I372" s="150">
        <f t="shared" si="45"/>
        <v>0</v>
      </c>
      <c r="J372" s="151" t="str">
        <f t="shared" si="46"/>
        <v/>
      </c>
      <c r="K372" s="151" t="str">
        <f t="shared" si="47"/>
        <v/>
      </c>
      <c r="L372" s="151" t="str">
        <f t="shared" si="48"/>
        <v/>
      </c>
      <c r="M372" s="151" t="str">
        <f t="shared" si="49"/>
        <v/>
      </c>
      <c r="N372" s="151" t="str">
        <f t="shared" si="50"/>
        <v/>
      </c>
      <c r="O372" s="151" t="str">
        <f t="shared" si="51"/>
        <v/>
      </c>
      <c r="P372" s="151" t="str">
        <f t="shared" si="52"/>
        <v/>
      </c>
      <c r="Q372" s="151" t="str">
        <f t="shared" si="53"/>
        <v/>
      </c>
    </row>
    <row r="373" spans="1:17">
      <c r="A373" s="75"/>
      <c r="H373" s="139" t="str">
        <f>IF(ISTEXT(VLOOKUP(G373,Rubrieken!A:B,2,FALSE)),VLOOKUP(G373,Rubrieken!A:B,2,FALSE),"")</f>
        <v/>
      </c>
      <c r="I373" s="150">
        <f t="shared" si="45"/>
        <v>0</v>
      </c>
      <c r="J373" s="151" t="str">
        <f t="shared" si="46"/>
        <v/>
      </c>
      <c r="K373" s="151" t="str">
        <f t="shared" si="47"/>
        <v/>
      </c>
      <c r="L373" s="151" t="str">
        <f t="shared" si="48"/>
        <v/>
      </c>
      <c r="M373" s="151" t="str">
        <f t="shared" si="49"/>
        <v/>
      </c>
      <c r="N373" s="151" t="str">
        <f t="shared" si="50"/>
        <v/>
      </c>
      <c r="O373" s="151" t="str">
        <f t="shared" si="51"/>
        <v/>
      </c>
      <c r="P373" s="151" t="str">
        <f t="shared" si="52"/>
        <v/>
      </c>
      <c r="Q373" s="151" t="str">
        <f t="shared" si="53"/>
        <v/>
      </c>
    </row>
    <row r="374" spans="1:17">
      <c r="A374" s="75"/>
      <c r="H374" s="139" t="str">
        <f>IF(ISTEXT(VLOOKUP(G374,Rubrieken!A:B,2,FALSE)),VLOOKUP(G374,Rubrieken!A:B,2,FALSE),"")</f>
        <v/>
      </c>
      <c r="I374" s="150">
        <f t="shared" si="45"/>
        <v>0</v>
      </c>
      <c r="J374" s="151" t="str">
        <f t="shared" si="46"/>
        <v/>
      </c>
      <c r="K374" s="151" t="str">
        <f t="shared" si="47"/>
        <v/>
      </c>
      <c r="L374" s="151" t="str">
        <f t="shared" si="48"/>
        <v/>
      </c>
      <c r="M374" s="151" t="str">
        <f t="shared" si="49"/>
        <v/>
      </c>
      <c r="N374" s="151" t="str">
        <f t="shared" si="50"/>
        <v/>
      </c>
      <c r="O374" s="151" t="str">
        <f t="shared" si="51"/>
        <v/>
      </c>
      <c r="P374" s="151" t="str">
        <f t="shared" si="52"/>
        <v/>
      </c>
      <c r="Q374" s="151" t="str">
        <f t="shared" si="53"/>
        <v/>
      </c>
    </row>
    <row r="375" spans="1:17">
      <c r="A375" s="75"/>
      <c r="H375" s="139" t="str">
        <f>IF(ISTEXT(VLOOKUP(G375,Rubrieken!A:B,2,FALSE)),VLOOKUP(G375,Rubrieken!A:B,2,FALSE),"")</f>
        <v/>
      </c>
      <c r="I375" s="150">
        <f t="shared" si="45"/>
        <v>0</v>
      </c>
      <c r="J375" s="151" t="str">
        <f t="shared" si="46"/>
        <v/>
      </c>
      <c r="K375" s="151" t="str">
        <f t="shared" si="47"/>
        <v/>
      </c>
      <c r="L375" s="151" t="str">
        <f t="shared" si="48"/>
        <v/>
      </c>
      <c r="M375" s="151" t="str">
        <f t="shared" si="49"/>
        <v/>
      </c>
      <c r="N375" s="151" t="str">
        <f t="shared" si="50"/>
        <v/>
      </c>
      <c r="O375" s="151" t="str">
        <f t="shared" si="51"/>
        <v/>
      </c>
      <c r="P375" s="151" t="str">
        <f t="shared" si="52"/>
        <v/>
      </c>
      <c r="Q375" s="151" t="str">
        <f t="shared" si="53"/>
        <v/>
      </c>
    </row>
    <row r="376" spans="1:17">
      <c r="A376" s="75"/>
      <c r="H376" s="139" t="str">
        <f>IF(ISTEXT(VLOOKUP(G376,Rubrieken!A:B,2,FALSE)),VLOOKUP(G376,Rubrieken!A:B,2,FALSE),"")</f>
        <v/>
      </c>
      <c r="I376" s="150">
        <f t="shared" si="45"/>
        <v>0</v>
      </c>
      <c r="J376" s="151" t="str">
        <f t="shared" si="46"/>
        <v/>
      </c>
      <c r="K376" s="151" t="str">
        <f t="shared" si="47"/>
        <v/>
      </c>
      <c r="L376" s="151" t="str">
        <f t="shared" si="48"/>
        <v/>
      </c>
      <c r="M376" s="151" t="str">
        <f t="shared" si="49"/>
        <v/>
      </c>
      <c r="N376" s="151" t="str">
        <f t="shared" si="50"/>
        <v/>
      </c>
      <c r="O376" s="151" t="str">
        <f t="shared" si="51"/>
        <v/>
      </c>
      <c r="P376" s="151" t="str">
        <f t="shared" si="52"/>
        <v/>
      </c>
      <c r="Q376" s="151" t="str">
        <f t="shared" si="53"/>
        <v/>
      </c>
    </row>
    <row r="377" spans="1:17">
      <c r="A377" s="75"/>
      <c r="H377" s="139" t="str">
        <f>IF(ISTEXT(VLOOKUP(G377,Rubrieken!A:B,2,FALSE)),VLOOKUP(G377,Rubrieken!A:B,2,FALSE),"")</f>
        <v/>
      </c>
      <c r="I377" s="150">
        <f t="shared" si="45"/>
        <v>0</v>
      </c>
      <c r="J377" s="151" t="str">
        <f t="shared" si="46"/>
        <v/>
      </c>
      <c r="K377" s="151" t="str">
        <f t="shared" si="47"/>
        <v/>
      </c>
      <c r="L377" s="151" t="str">
        <f t="shared" si="48"/>
        <v/>
      </c>
      <c r="M377" s="151" t="str">
        <f t="shared" si="49"/>
        <v/>
      </c>
      <c r="N377" s="151" t="str">
        <f t="shared" si="50"/>
        <v/>
      </c>
      <c r="O377" s="151" t="str">
        <f t="shared" si="51"/>
        <v/>
      </c>
      <c r="P377" s="151" t="str">
        <f t="shared" si="52"/>
        <v/>
      </c>
      <c r="Q377" s="151" t="str">
        <f t="shared" si="53"/>
        <v/>
      </c>
    </row>
    <row r="378" spans="1:17">
      <c r="A378" s="75"/>
      <c r="H378" s="139" t="str">
        <f>IF(ISTEXT(VLOOKUP(G378,Rubrieken!A:B,2,FALSE)),VLOOKUP(G378,Rubrieken!A:B,2,FALSE),"")</f>
        <v/>
      </c>
      <c r="I378" s="150">
        <f t="shared" si="45"/>
        <v>0</v>
      </c>
      <c r="J378" s="151" t="str">
        <f t="shared" si="46"/>
        <v/>
      </c>
      <c r="K378" s="151" t="str">
        <f t="shared" si="47"/>
        <v/>
      </c>
      <c r="L378" s="151" t="str">
        <f t="shared" si="48"/>
        <v/>
      </c>
      <c r="M378" s="151" t="str">
        <f t="shared" si="49"/>
        <v/>
      </c>
      <c r="N378" s="151" t="str">
        <f t="shared" si="50"/>
        <v/>
      </c>
      <c r="O378" s="151" t="str">
        <f t="shared" si="51"/>
        <v/>
      </c>
      <c r="P378" s="151" t="str">
        <f t="shared" si="52"/>
        <v/>
      </c>
      <c r="Q378" s="151" t="str">
        <f t="shared" si="53"/>
        <v/>
      </c>
    </row>
    <row r="379" spans="1:17">
      <c r="A379" s="75"/>
      <c r="H379" s="139" t="str">
        <f>IF(ISTEXT(VLOOKUP(G379,Rubrieken!A:B,2,FALSE)),VLOOKUP(G379,Rubrieken!A:B,2,FALSE),"")</f>
        <v/>
      </c>
      <c r="I379" s="150">
        <f t="shared" si="45"/>
        <v>0</v>
      </c>
      <c r="J379" s="151" t="str">
        <f t="shared" si="46"/>
        <v/>
      </c>
      <c r="K379" s="151" t="str">
        <f t="shared" si="47"/>
        <v/>
      </c>
      <c r="L379" s="151" t="str">
        <f t="shared" si="48"/>
        <v/>
      </c>
      <c r="M379" s="151" t="str">
        <f t="shared" si="49"/>
        <v/>
      </c>
      <c r="N379" s="151" t="str">
        <f t="shared" si="50"/>
        <v/>
      </c>
      <c r="O379" s="151" t="str">
        <f t="shared" si="51"/>
        <v/>
      </c>
      <c r="P379" s="151" t="str">
        <f t="shared" si="52"/>
        <v/>
      </c>
      <c r="Q379" s="151" t="str">
        <f t="shared" si="53"/>
        <v/>
      </c>
    </row>
    <row r="380" spans="1:17">
      <c r="A380" s="75"/>
      <c r="H380" s="139" t="str">
        <f>IF(ISTEXT(VLOOKUP(G380,Rubrieken!A:B,2,FALSE)),VLOOKUP(G380,Rubrieken!A:B,2,FALSE),"")</f>
        <v/>
      </c>
      <c r="I380" s="150">
        <f t="shared" si="45"/>
        <v>0</v>
      </c>
      <c r="J380" s="151" t="str">
        <f t="shared" si="46"/>
        <v/>
      </c>
      <c r="K380" s="151" t="str">
        <f t="shared" si="47"/>
        <v/>
      </c>
      <c r="L380" s="151" t="str">
        <f t="shared" si="48"/>
        <v/>
      </c>
      <c r="M380" s="151" t="str">
        <f t="shared" si="49"/>
        <v/>
      </c>
      <c r="N380" s="151" t="str">
        <f t="shared" si="50"/>
        <v/>
      </c>
      <c r="O380" s="151" t="str">
        <f t="shared" si="51"/>
        <v/>
      </c>
      <c r="P380" s="151" t="str">
        <f t="shared" si="52"/>
        <v/>
      </c>
      <c r="Q380" s="151" t="str">
        <f t="shared" si="53"/>
        <v/>
      </c>
    </row>
    <row r="381" spans="1:17">
      <c r="A381" s="75"/>
      <c r="H381" s="139" t="str">
        <f>IF(ISTEXT(VLOOKUP(G381,Rubrieken!A:B,2,FALSE)),VLOOKUP(G381,Rubrieken!A:B,2,FALSE),"")</f>
        <v/>
      </c>
      <c r="I381" s="150">
        <f t="shared" si="45"/>
        <v>0</v>
      </c>
      <c r="J381" s="151" t="str">
        <f t="shared" si="46"/>
        <v/>
      </c>
      <c r="K381" s="151" t="str">
        <f t="shared" si="47"/>
        <v/>
      </c>
      <c r="L381" s="151" t="str">
        <f t="shared" si="48"/>
        <v/>
      </c>
      <c r="M381" s="151" t="str">
        <f t="shared" si="49"/>
        <v/>
      </c>
      <c r="N381" s="151" t="str">
        <f t="shared" si="50"/>
        <v/>
      </c>
      <c r="O381" s="151" t="str">
        <f t="shared" si="51"/>
        <v/>
      </c>
      <c r="P381" s="151" t="str">
        <f t="shared" si="52"/>
        <v/>
      </c>
      <c r="Q381" s="151" t="str">
        <f t="shared" si="53"/>
        <v/>
      </c>
    </row>
    <row r="382" spans="1:17">
      <c r="A382" s="75"/>
      <c r="H382" s="139" t="str">
        <f>IF(ISTEXT(VLOOKUP(G382,Rubrieken!A:B,2,FALSE)),VLOOKUP(G382,Rubrieken!A:B,2,FALSE),"")</f>
        <v/>
      </c>
      <c r="I382" s="150">
        <f t="shared" si="45"/>
        <v>0</v>
      </c>
      <c r="J382" s="151" t="str">
        <f t="shared" si="46"/>
        <v/>
      </c>
      <c r="K382" s="151" t="str">
        <f t="shared" si="47"/>
        <v/>
      </c>
      <c r="L382" s="151" t="str">
        <f t="shared" si="48"/>
        <v/>
      </c>
      <c r="M382" s="151" t="str">
        <f t="shared" si="49"/>
        <v/>
      </c>
      <c r="N382" s="151" t="str">
        <f t="shared" si="50"/>
        <v/>
      </c>
      <c r="O382" s="151" t="str">
        <f t="shared" si="51"/>
        <v/>
      </c>
      <c r="P382" s="151" t="str">
        <f t="shared" si="52"/>
        <v/>
      </c>
      <c r="Q382" s="151" t="str">
        <f t="shared" si="53"/>
        <v/>
      </c>
    </row>
    <row r="383" spans="1:17">
      <c r="A383" s="75"/>
      <c r="H383" s="139" t="str">
        <f>IF(ISTEXT(VLOOKUP(G383,Rubrieken!A:B,2,FALSE)),VLOOKUP(G383,Rubrieken!A:B,2,FALSE),"")</f>
        <v/>
      </c>
      <c r="I383" s="150">
        <f t="shared" si="45"/>
        <v>0</v>
      </c>
      <c r="J383" s="151" t="str">
        <f t="shared" si="46"/>
        <v/>
      </c>
      <c r="K383" s="151" t="str">
        <f t="shared" si="47"/>
        <v/>
      </c>
      <c r="L383" s="151" t="str">
        <f t="shared" si="48"/>
        <v/>
      </c>
      <c r="M383" s="151" t="str">
        <f t="shared" si="49"/>
        <v/>
      </c>
      <c r="N383" s="151" t="str">
        <f t="shared" si="50"/>
        <v/>
      </c>
      <c r="O383" s="151" t="str">
        <f t="shared" si="51"/>
        <v/>
      </c>
      <c r="P383" s="151" t="str">
        <f t="shared" si="52"/>
        <v/>
      </c>
      <c r="Q383" s="151" t="str">
        <f t="shared" si="53"/>
        <v/>
      </c>
    </row>
    <row r="384" spans="1:17">
      <c r="A384" s="75"/>
      <c r="H384" s="139" t="str">
        <f>IF(ISTEXT(VLOOKUP(G384,Rubrieken!A:B,2,FALSE)),VLOOKUP(G384,Rubrieken!A:B,2,FALSE),"")</f>
        <v/>
      </c>
      <c r="I384" s="150">
        <f t="shared" si="45"/>
        <v>0</v>
      </c>
      <c r="J384" s="151" t="str">
        <f t="shared" si="46"/>
        <v/>
      </c>
      <c r="K384" s="151" t="str">
        <f t="shared" si="47"/>
        <v/>
      </c>
      <c r="L384" s="151" t="str">
        <f t="shared" si="48"/>
        <v/>
      </c>
      <c r="M384" s="151" t="str">
        <f t="shared" si="49"/>
        <v/>
      </c>
      <c r="N384" s="151" t="str">
        <f t="shared" si="50"/>
        <v/>
      </c>
      <c r="O384" s="151" t="str">
        <f t="shared" si="51"/>
        <v/>
      </c>
      <c r="P384" s="151" t="str">
        <f t="shared" si="52"/>
        <v/>
      </c>
      <c r="Q384" s="151" t="str">
        <f t="shared" si="53"/>
        <v/>
      </c>
    </row>
    <row r="385" spans="1:17">
      <c r="A385" s="75"/>
      <c r="H385" s="139" t="str">
        <f>IF(ISTEXT(VLOOKUP(G385,Rubrieken!A:B,2,FALSE)),VLOOKUP(G385,Rubrieken!A:B,2,FALSE),"")</f>
        <v/>
      </c>
      <c r="I385" s="150">
        <f t="shared" si="45"/>
        <v>0</v>
      </c>
      <c r="J385" s="151" t="str">
        <f t="shared" si="46"/>
        <v/>
      </c>
      <c r="K385" s="151" t="str">
        <f t="shared" si="47"/>
        <v/>
      </c>
      <c r="L385" s="151" t="str">
        <f t="shared" si="48"/>
        <v/>
      </c>
      <c r="M385" s="151" t="str">
        <f t="shared" si="49"/>
        <v/>
      </c>
      <c r="N385" s="151" t="str">
        <f t="shared" si="50"/>
        <v/>
      </c>
      <c r="O385" s="151" t="str">
        <f t="shared" si="51"/>
        <v/>
      </c>
      <c r="P385" s="151" t="str">
        <f t="shared" si="52"/>
        <v/>
      </c>
      <c r="Q385" s="151" t="str">
        <f t="shared" si="53"/>
        <v/>
      </c>
    </row>
    <row r="386" spans="1:17">
      <c r="A386" s="75"/>
      <c r="H386" s="139" t="str">
        <f>IF(ISTEXT(VLOOKUP(G386,Rubrieken!A:B,2,FALSE)),VLOOKUP(G386,Rubrieken!A:B,2,FALSE),"")</f>
        <v/>
      </c>
      <c r="I386" s="150">
        <f t="shared" si="45"/>
        <v>0</v>
      </c>
      <c r="J386" s="151" t="str">
        <f t="shared" si="46"/>
        <v/>
      </c>
      <c r="K386" s="151" t="str">
        <f t="shared" si="47"/>
        <v/>
      </c>
      <c r="L386" s="151" t="str">
        <f t="shared" si="48"/>
        <v/>
      </c>
      <c r="M386" s="151" t="str">
        <f t="shared" si="49"/>
        <v/>
      </c>
      <c r="N386" s="151" t="str">
        <f t="shared" si="50"/>
        <v/>
      </c>
      <c r="O386" s="151" t="str">
        <f t="shared" si="51"/>
        <v/>
      </c>
      <c r="P386" s="151" t="str">
        <f t="shared" si="52"/>
        <v/>
      </c>
      <c r="Q386" s="151" t="str">
        <f t="shared" si="53"/>
        <v/>
      </c>
    </row>
    <row r="387" spans="1:17">
      <c r="A387" s="75"/>
      <c r="H387" s="139" t="str">
        <f>IF(ISTEXT(VLOOKUP(G387,Rubrieken!A:B,2,FALSE)),VLOOKUP(G387,Rubrieken!A:B,2,FALSE),"")</f>
        <v/>
      </c>
      <c r="I387" s="150">
        <f t="shared" si="45"/>
        <v>0</v>
      </c>
      <c r="J387" s="151" t="str">
        <f t="shared" si="46"/>
        <v/>
      </c>
      <c r="K387" s="151" t="str">
        <f t="shared" si="47"/>
        <v/>
      </c>
      <c r="L387" s="151" t="str">
        <f t="shared" si="48"/>
        <v/>
      </c>
      <c r="M387" s="151" t="str">
        <f t="shared" si="49"/>
        <v/>
      </c>
      <c r="N387" s="151" t="str">
        <f t="shared" si="50"/>
        <v/>
      </c>
      <c r="O387" s="151" t="str">
        <f t="shared" si="51"/>
        <v/>
      </c>
      <c r="P387" s="151" t="str">
        <f t="shared" si="52"/>
        <v/>
      </c>
      <c r="Q387" s="151" t="str">
        <f t="shared" si="53"/>
        <v/>
      </c>
    </row>
    <row r="388" spans="1:17">
      <c r="A388" s="75"/>
      <c r="H388" s="139" t="str">
        <f>IF(ISTEXT(VLOOKUP(G388,Rubrieken!A:B,2,FALSE)),VLOOKUP(G388,Rubrieken!A:B,2,FALSE),"")</f>
        <v/>
      </c>
      <c r="I388" s="150">
        <f t="shared" si="45"/>
        <v>0</v>
      </c>
      <c r="J388" s="151" t="str">
        <f t="shared" si="46"/>
        <v/>
      </c>
      <c r="K388" s="151" t="str">
        <f t="shared" si="47"/>
        <v/>
      </c>
      <c r="L388" s="151" t="str">
        <f t="shared" si="48"/>
        <v/>
      </c>
      <c r="M388" s="151" t="str">
        <f t="shared" si="49"/>
        <v/>
      </c>
      <c r="N388" s="151" t="str">
        <f t="shared" si="50"/>
        <v/>
      </c>
      <c r="O388" s="151" t="str">
        <f t="shared" si="51"/>
        <v/>
      </c>
      <c r="P388" s="151" t="str">
        <f t="shared" si="52"/>
        <v/>
      </c>
      <c r="Q388" s="151" t="str">
        <f t="shared" si="53"/>
        <v/>
      </c>
    </row>
    <row r="389" spans="1:17">
      <c r="A389" s="75"/>
      <c r="H389" s="139" t="str">
        <f>IF(ISTEXT(VLOOKUP(G389,Rubrieken!A:B,2,FALSE)),VLOOKUP(G389,Rubrieken!A:B,2,FALSE),"")</f>
        <v/>
      </c>
      <c r="I389" s="150">
        <f t="shared" si="45"/>
        <v>0</v>
      </c>
      <c r="J389" s="151" t="str">
        <f t="shared" si="46"/>
        <v/>
      </c>
      <c r="K389" s="151" t="str">
        <f t="shared" si="47"/>
        <v/>
      </c>
      <c r="L389" s="151" t="str">
        <f t="shared" si="48"/>
        <v/>
      </c>
      <c r="M389" s="151" t="str">
        <f t="shared" si="49"/>
        <v/>
      </c>
      <c r="N389" s="151" t="str">
        <f t="shared" si="50"/>
        <v/>
      </c>
      <c r="O389" s="151" t="str">
        <f t="shared" si="51"/>
        <v/>
      </c>
      <c r="P389" s="151" t="str">
        <f t="shared" si="52"/>
        <v/>
      </c>
      <c r="Q389" s="151" t="str">
        <f t="shared" si="53"/>
        <v/>
      </c>
    </row>
    <row r="390" spans="1:17">
      <c r="A390" s="75"/>
      <c r="H390" s="139" t="str">
        <f>IF(ISTEXT(VLOOKUP(G390,Rubrieken!A:B,2,FALSE)),VLOOKUP(G390,Rubrieken!A:B,2,FALSE),"")</f>
        <v/>
      </c>
      <c r="I390" s="150">
        <f t="shared" si="45"/>
        <v>0</v>
      </c>
      <c r="J390" s="151" t="str">
        <f t="shared" si="46"/>
        <v/>
      </c>
      <c r="K390" s="151" t="str">
        <f t="shared" si="47"/>
        <v/>
      </c>
      <c r="L390" s="151" t="str">
        <f t="shared" si="48"/>
        <v/>
      </c>
      <c r="M390" s="151" t="str">
        <f t="shared" si="49"/>
        <v/>
      </c>
      <c r="N390" s="151" t="str">
        <f t="shared" si="50"/>
        <v/>
      </c>
      <c r="O390" s="151" t="str">
        <f t="shared" si="51"/>
        <v/>
      </c>
      <c r="P390" s="151" t="str">
        <f t="shared" si="52"/>
        <v/>
      </c>
      <c r="Q390" s="151" t="str">
        <f t="shared" si="53"/>
        <v/>
      </c>
    </row>
    <row r="391" spans="1:17">
      <c r="A391" s="75"/>
      <c r="H391" s="139" t="str">
        <f>IF(ISTEXT(VLOOKUP(G391,Rubrieken!A:B,2,FALSE)),VLOOKUP(G391,Rubrieken!A:B,2,FALSE),"")</f>
        <v/>
      </c>
      <c r="I391" s="150">
        <f t="shared" si="45"/>
        <v>0</v>
      </c>
      <c r="J391" s="151" t="str">
        <f t="shared" si="46"/>
        <v/>
      </c>
      <c r="K391" s="151" t="str">
        <f t="shared" si="47"/>
        <v/>
      </c>
      <c r="L391" s="151" t="str">
        <f t="shared" si="48"/>
        <v/>
      </c>
      <c r="M391" s="151" t="str">
        <f t="shared" si="49"/>
        <v/>
      </c>
      <c r="N391" s="151" t="str">
        <f t="shared" si="50"/>
        <v/>
      </c>
      <c r="O391" s="151" t="str">
        <f t="shared" si="51"/>
        <v/>
      </c>
      <c r="P391" s="151" t="str">
        <f t="shared" si="52"/>
        <v/>
      </c>
      <c r="Q391" s="151" t="str">
        <f t="shared" si="53"/>
        <v/>
      </c>
    </row>
    <row r="392" spans="1:17">
      <c r="A392" s="75"/>
      <c r="H392" s="139" t="str">
        <f>IF(ISTEXT(VLOOKUP(G392,Rubrieken!A:B,2,FALSE)),VLOOKUP(G392,Rubrieken!A:B,2,FALSE),"")</f>
        <v/>
      </c>
      <c r="I392" s="150">
        <f t="shared" ref="I392:I455" si="54">D392-E392+F392</f>
        <v>0</v>
      </c>
      <c r="J392" s="151" t="str">
        <f t="shared" ref="J392:J455" si="55">CONCATENATE(K392,L392,M392,N392,O392,P392)</f>
        <v/>
      </c>
      <c r="K392" s="151" t="str">
        <f t="shared" ref="K392:K455" si="56">IF(AND(D392=0,E392=0),"",IF(H392="","Er is nog geen rubriek ingevuld. ",""))</f>
        <v/>
      </c>
      <c r="L392" s="151" t="str">
        <f t="shared" ref="L392:L455" si="57">IF(AND(ISNUMBER(D392),ISNUMBER(E392),(D392*E392)^2&gt;0),"Bedrag in en uit zijn beiden ingevuld. ","")</f>
        <v/>
      </c>
      <c r="M392" s="151" t="str">
        <f t="shared" ref="M392:M455" si="58">IF(AND(D392&gt;0,ISNUMBER(F392&gt;0)),"Geen btw bij bank inkomsten. ","")</f>
        <v/>
      </c>
      <c r="N392" s="151" t="str">
        <f t="shared" ref="N392:N455" si="59">IF(ISNUMBER(E392),IF(F392/0.182&gt;E392,"Btw is groter dan 21%. ",""),"")</f>
        <v/>
      </c>
      <c r="O392" s="151" t="str">
        <f t="shared" ref="O392:O455" si="60">IF(I392=0,"",IF(Q392="","Geen datum ingevuld. ",""))</f>
        <v/>
      </c>
      <c r="P392" s="151" t="str">
        <f t="shared" ref="P392:P455" si="61">IF(I392&lt;&gt;0,IF(CONCATENATE(K392,L392,M392,N392,O392)="","Hele regel is goed!",""),"")</f>
        <v/>
      </c>
      <c r="Q392" s="151" t="str">
        <f t="shared" ref="Q392:Q455" si="62">IF(B392="","",CEILING(MONTH(B392)/3,1))</f>
        <v/>
      </c>
    </row>
    <row r="393" spans="1:17">
      <c r="A393" s="75"/>
      <c r="H393" s="139" t="str">
        <f>IF(ISTEXT(VLOOKUP(G393,Rubrieken!A:B,2,FALSE)),VLOOKUP(G393,Rubrieken!A:B,2,FALSE),"")</f>
        <v/>
      </c>
      <c r="I393" s="150">
        <f t="shared" si="54"/>
        <v>0</v>
      </c>
      <c r="J393" s="151" t="str">
        <f t="shared" si="55"/>
        <v/>
      </c>
      <c r="K393" s="151" t="str">
        <f t="shared" si="56"/>
        <v/>
      </c>
      <c r="L393" s="151" t="str">
        <f t="shared" si="57"/>
        <v/>
      </c>
      <c r="M393" s="151" t="str">
        <f t="shared" si="58"/>
        <v/>
      </c>
      <c r="N393" s="151" t="str">
        <f t="shared" si="59"/>
        <v/>
      </c>
      <c r="O393" s="151" t="str">
        <f t="shared" si="60"/>
        <v/>
      </c>
      <c r="P393" s="151" t="str">
        <f t="shared" si="61"/>
        <v/>
      </c>
      <c r="Q393" s="151" t="str">
        <f t="shared" si="62"/>
        <v/>
      </c>
    </row>
    <row r="394" spans="1:17">
      <c r="A394" s="75"/>
      <c r="H394" s="139" t="str">
        <f>IF(ISTEXT(VLOOKUP(G394,Rubrieken!A:B,2,FALSE)),VLOOKUP(G394,Rubrieken!A:B,2,FALSE),"")</f>
        <v/>
      </c>
      <c r="I394" s="150">
        <f t="shared" si="54"/>
        <v>0</v>
      </c>
      <c r="J394" s="151" t="str">
        <f t="shared" si="55"/>
        <v/>
      </c>
      <c r="K394" s="151" t="str">
        <f t="shared" si="56"/>
        <v/>
      </c>
      <c r="L394" s="151" t="str">
        <f t="shared" si="57"/>
        <v/>
      </c>
      <c r="M394" s="151" t="str">
        <f t="shared" si="58"/>
        <v/>
      </c>
      <c r="N394" s="151" t="str">
        <f t="shared" si="59"/>
        <v/>
      </c>
      <c r="O394" s="151" t="str">
        <f t="shared" si="60"/>
        <v/>
      </c>
      <c r="P394" s="151" t="str">
        <f t="shared" si="61"/>
        <v/>
      </c>
      <c r="Q394" s="151" t="str">
        <f t="shared" si="62"/>
        <v/>
      </c>
    </row>
    <row r="395" spans="1:17">
      <c r="A395" s="75"/>
      <c r="H395" s="139" t="str">
        <f>IF(ISTEXT(VLOOKUP(G395,Rubrieken!A:B,2,FALSE)),VLOOKUP(G395,Rubrieken!A:B,2,FALSE),"")</f>
        <v/>
      </c>
      <c r="I395" s="150">
        <f t="shared" si="54"/>
        <v>0</v>
      </c>
      <c r="J395" s="151" t="str">
        <f t="shared" si="55"/>
        <v/>
      </c>
      <c r="K395" s="151" t="str">
        <f t="shared" si="56"/>
        <v/>
      </c>
      <c r="L395" s="151" t="str">
        <f t="shared" si="57"/>
        <v/>
      </c>
      <c r="M395" s="151" t="str">
        <f t="shared" si="58"/>
        <v/>
      </c>
      <c r="N395" s="151" t="str">
        <f t="shared" si="59"/>
        <v/>
      </c>
      <c r="O395" s="151" t="str">
        <f t="shared" si="60"/>
        <v/>
      </c>
      <c r="P395" s="151" t="str">
        <f t="shared" si="61"/>
        <v/>
      </c>
      <c r="Q395" s="151" t="str">
        <f t="shared" si="62"/>
        <v/>
      </c>
    </row>
    <row r="396" spans="1:17">
      <c r="A396" s="75"/>
      <c r="H396" s="139" t="str">
        <f>IF(ISTEXT(VLOOKUP(G396,Rubrieken!A:B,2,FALSE)),VLOOKUP(G396,Rubrieken!A:B,2,FALSE),"")</f>
        <v/>
      </c>
      <c r="I396" s="150">
        <f t="shared" si="54"/>
        <v>0</v>
      </c>
      <c r="J396" s="151" t="str">
        <f t="shared" si="55"/>
        <v/>
      </c>
      <c r="K396" s="151" t="str">
        <f t="shared" si="56"/>
        <v/>
      </c>
      <c r="L396" s="151" t="str">
        <f t="shared" si="57"/>
        <v/>
      </c>
      <c r="M396" s="151" t="str">
        <f t="shared" si="58"/>
        <v/>
      </c>
      <c r="N396" s="151" t="str">
        <f t="shared" si="59"/>
        <v/>
      </c>
      <c r="O396" s="151" t="str">
        <f t="shared" si="60"/>
        <v/>
      </c>
      <c r="P396" s="151" t="str">
        <f t="shared" si="61"/>
        <v/>
      </c>
      <c r="Q396" s="151" t="str">
        <f t="shared" si="62"/>
        <v/>
      </c>
    </row>
    <row r="397" spans="1:17">
      <c r="A397" s="75"/>
      <c r="H397" s="139" t="str">
        <f>IF(ISTEXT(VLOOKUP(G397,Rubrieken!A:B,2,FALSE)),VLOOKUP(G397,Rubrieken!A:B,2,FALSE),"")</f>
        <v/>
      </c>
      <c r="I397" s="150">
        <f t="shared" si="54"/>
        <v>0</v>
      </c>
      <c r="J397" s="151" t="str">
        <f t="shared" si="55"/>
        <v/>
      </c>
      <c r="K397" s="151" t="str">
        <f t="shared" si="56"/>
        <v/>
      </c>
      <c r="L397" s="151" t="str">
        <f t="shared" si="57"/>
        <v/>
      </c>
      <c r="M397" s="151" t="str">
        <f t="shared" si="58"/>
        <v/>
      </c>
      <c r="N397" s="151" t="str">
        <f t="shared" si="59"/>
        <v/>
      </c>
      <c r="O397" s="151" t="str">
        <f t="shared" si="60"/>
        <v/>
      </c>
      <c r="P397" s="151" t="str">
        <f t="shared" si="61"/>
        <v/>
      </c>
      <c r="Q397" s="151" t="str">
        <f t="shared" si="62"/>
        <v/>
      </c>
    </row>
    <row r="398" spans="1:17">
      <c r="A398" s="75"/>
      <c r="H398" s="139" t="str">
        <f>IF(ISTEXT(VLOOKUP(G398,Rubrieken!A:B,2,FALSE)),VLOOKUP(G398,Rubrieken!A:B,2,FALSE),"")</f>
        <v/>
      </c>
      <c r="I398" s="150">
        <f t="shared" si="54"/>
        <v>0</v>
      </c>
      <c r="J398" s="151" t="str">
        <f t="shared" si="55"/>
        <v/>
      </c>
      <c r="K398" s="151" t="str">
        <f t="shared" si="56"/>
        <v/>
      </c>
      <c r="L398" s="151" t="str">
        <f t="shared" si="57"/>
        <v/>
      </c>
      <c r="M398" s="151" t="str">
        <f t="shared" si="58"/>
        <v/>
      </c>
      <c r="N398" s="151" t="str">
        <f t="shared" si="59"/>
        <v/>
      </c>
      <c r="O398" s="151" t="str">
        <f t="shared" si="60"/>
        <v/>
      </c>
      <c r="P398" s="151" t="str">
        <f t="shared" si="61"/>
        <v/>
      </c>
      <c r="Q398" s="151" t="str">
        <f t="shared" si="62"/>
        <v/>
      </c>
    </row>
    <row r="399" spans="1:17">
      <c r="A399" s="75"/>
      <c r="H399" s="139" t="str">
        <f>IF(ISTEXT(VLOOKUP(G399,Rubrieken!A:B,2,FALSE)),VLOOKUP(G399,Rubrieken!A:B,2,FALSE),"")</f>
        <v/>
      </c>
      <c r="I399" s="150">
        <f t="shared" si="54"/>
        <v>0</v>
      </c>
      <c r="J399" s="151" t="str">
        <f t="shared" si="55"/>
        <v/>
      </c>
      <c r="K399" s="151" t="str">
        <f t="shared" si="56"/>
        <v/>
      </c>
      <c r="L399" s="151" t="str">
        <f t="shared" si="57"/>
        <v/>
      </c>
      <c r="M399" s="151" t="str">
        <f t="shared" si="58"/>
        <v/>
      </c>
      <c r="N399" s="151" t="str">
        <f t="shared" si="59"/>
        <v/>
      </c>
      <c r="O399" s="151" t="str">
        <f t="shared" si="60"/>
        <v/>
      </c>
      <c r="P399" s="151" t="str">
        <f t="shared" si="61"/>
        <v/>
      </c>
      <c r="Q399" s="151" t="str">
        <f t="shared" si="62"/>
        <v/>
      </c>
    </row>
    <row r="400" spans="1:17">
      <c r="A400" s="75"/>
      <c r="H400" s="139" t="str">
        <f>IF(ISTEXT(VLOOKUP(G400,Rubrieken!A:B,2,FALSE)),VLOOKUP(G400,Rubrieken!A:B,2,FALSE),"")</f>
        <v/>
      </c>
      <c r="I400" s="150">
        <f t="shared" si="54"/>
        <v>0</v>
      </c>
      <c r="J400" s="151" t="str">
        <f t="shared" si="55"/>
        <v/>
      </c>
      <c r="K400" s="151" t="str">
        <f t="shared" si="56"/>
        <v/>
      </c>
      <c r="L400" s="151" t="str">
        <f t="shared" si="57"/>
        <v/>
      </c>
      <c r="M400" s="151" t="str">
        <f t="shared" si="58"/>
        <v/>
      </c>
      <c r="N400" s="151" t="str">
        <f t="shared" si="59"/>
        <v/>
      </c>
      <c r="O400" s="151" t="str">
        <f t="shared" si="60"/>
        <v/>
      </c>
      <c r="P400" s="151" t="str">
        <f t="shared" si="61"/>
        <v/>
      </c>
      <c r="Q400" s="151" t="str">
        <f t="shared" si="62"/>
        <v/>
      </c>
    </row>
    <row r="401" spans="1:17">
      <c r="A401" s="75"/>
      <c r="H401" s="139" t="str">
        <f>IF(ISTEXT(VLOOKUP(G401,Rubrieken!A:B,2,FALSE)),VLOOKUP(G401,Rubrieken!A:B,2,FALSE),"")</f>
        <v/>
      </c>
      <c r="I401" s="150">
        <f t="shared" si="54"/>
        <v>0</v>
      </c>
      <c r="J401" s="151" t="str">
        <f t="shared" si="55"/>
        <v/>
      </c>
      <c r="K401" s="151" t="str">
        <f t="shared" si="56"/>
        <v/>
      </c>
      <c r="L401" s="151" t="str">
        <f t="shared" si="57"/>
        <v/>
      </c>
      <c r="M401" s="151" t="str">
        <f t="shared" si="58"/>
        <v/>
      </c>
      <c r="N401" s="151" t="str">
        <f t="shared" si="59"/>
        <v/>
      </c>
      <c r="O401" s="151" t="str">
        <f t="shared" si="60"/>
        <v/>
      </c>
      <c r="P401" s="151" t="str">
        <f t="shared" si="61"/>
        <v/>
      </c>
      <c r="Q401" s="151" t="str">
        <f t="shared" si="62"/>
        <v/>
      </c>
    </row>
    <row r="402" spans="1:17">
      <c r="A402" s="75"/>
      <c r="H402" s="139" t="str">
        <f>IF(ISTEXT(VLOOKUP(G402,Rubrieken!A:B,2,FALSE)),VLOOKUP(G402,Rubrieken!A:B,2,FALSE),"")</f>
        <v/>
      </c>
      <c r="I402" s="150">
        <f t="shared" si="54"/>
        <v>0</v>
      </c>
      <c r="J402" s="151" t="str">
        <f t="shared" si="55"/>
        <v/>
      </c>
      <c r="K402" s="151" t="str">
        <f t="shared" si="56"/>
        <v/>
      </c>
      <c r="L402" s="151" t="str">
        <f t="shared" si="57"/>
        <v/>
      </c>
      <c r="M402" s="151" t="str">
        <f t="shared" si="58"/>
        <v/>
      </c>
      <c r="N402" s="151" t="str">
        <f t="shared" si="59"/>
        <v/>
      </c>
      <c r="O402" s="151" t="str">
        <f t="shared" si="60"/>
        <v/>
      </c>
      <c r="P402" s="151" t="str">
        <f t="shared" si="61"/>
        <v/>
      </c>
      <c r="Q402" s="151" t="str">
        <f t="shared" si="62"/>
        <v/>
      </c>
    </row>
    <row r="403" spans="1:17">
      <c r="A403" s="75"/>
      <c r="H403" s="139" t="str">
        <f>IF(ISTEXT(VLOOKUP(G403,Rubrieken!A:B,2,FALSE)),VLOOKUP(G403,Rubrieken!A:B,2,FALSE),"")</f>
        <v/>
      </c>
      <c r="I403" s="150">
        <f t="shared" si="54"/>
        <v>0</v>
      </c>
      <c r="J403" s="151" t="str">
        <f t="shared" si="55"/>
        <v/>
      </c>
      <c r="K403" s="151" t="str">
        <f t="shared" si="56"/>
        <v/>
      </c>
      <c r="L403" s="151" t="str">
        <f t="shared" si="57"/>
        <v/>
      </c>
      <c r="M403" s="151" t="str">
        <f t="shared" si="58"/>
        <v/>
      </c>
      <c r="N403" s="151" t="str">
        <f t="shared" si="59"/>
        <v/>
      </c>
      <c r="O403" s="151" t="str">
        <f t="shared" si="60"/>
        <v/>
      </c>
      <c r="P403" s="151" t="str">
        <f t="shared" si="61"/>
        <v/>
      </c>
      <c r="Q403" s="151" t="str">
        <f t="shared" si="62"/>
        <v/>
      </c>
    </row>
    <row r="404" spans="1:17">
      <c r="A404" s="75"/>
      <c r="H404" s="139" t="str">
        <f>IF(ISTEXT(VLOOKUP(G404,Rubrieken!A:B,2,FALSE)),VLOOKUP(G404,Rubrieken!A:B,2,FALSE),"")</f>
        <v/>
      </c>
      <c r="I404" s="150">
        <f t="shared" si="54"/>
        <v>0</v>
      </c>
      <c r="J404" s="151" t="str">
        <f t="shared" si="55"/>
        <v/>
      </c>
      <c r="K404" s="151" t="str">
        <f t="shared" si="56"/>
        <v/>
      </c>
      <c r="L404" s="151" t="str">
        <f t="shared" si="57"/>
        <v/>
      </c>
      <c r="M404" s="151" t="str">
        <f t="shared" si="58"/>
        <v/>
      </c>
      <c r="N404" s="151" t="str">
        <f t="shared" si="59"/>
        <v/>
      </c>
      <c r="O404" s="151" t="str">
        <f t="shared" si="60"/>
        <v/>
      </c>
      <c r="P404" s="151" t="str">
        <f t="shared" si="61"/>
        <v/>
      </c>
      <c r="Q404" s="151" t="str">
        <f t="shared" si="62"/>
        <v/>
      </c>
    </row>
    <row r="405" spans="1:17">
      <c r="A405" s="75"/>
      <c r="H405" s="139" t="str">
        <f>IF(ISTEXT(VLOOKUP(G405,Rubrieken!A:B,2,FALSE)),VLOOKUP(G405,Rubrieken!A:B,2,FALSE),"")</f>
        <v/>
      </c>
      <c r="I405" s="150">
        <f t="shared" si="54"/>
        <v>0</v>
      </c>
      <c r="J405" s="151" t="str">
        <f t="shared" si="55"/>
        <v/>
      </c>
      <c r="K405" s="151" t="str">
        <f t="shared" si="56"/>
        <v/>
      </c>
      <c r="L405" s="151" t="str">
        <f t="shared" si="57"/>
        <v/>
      </c>
      <c r="M405" s="151" t="str">
        <f t="shared" si="58"/>
        <v/>
      </c>
      <c r="N405" s="151" t="str">
        <f t="shared" si="59"/>
        <v/>
      </c>
      <c r="O405" s="151" t="str">
        <f t="shared" si="60"/>
        <v/>
      </c>
      <c r="P405" s="151" t="str">
        <f t="shared" si="61"/>
        <v/>
      </c>
      <c r="Q405" s="151" t="str">
        <f t="shared" si="62"/>
        <v/>
      </c>
    </row>
    <row r="406" spans="1:17">
      <c r="A406" s="75"/>
      <c r="H406" s="139" t="str">
        <f>IF(ISTEXT(VLOOKUP(G406,Rubrieken!A:B,2,FALSE)),VLOOKUP(G406,Rubrieken!A:B,2,FALSE),"")</f>
        <v/>
      </c>
      <c r="I406" s="150">
        <f t="shared" si="54"/>
        <v>0</v>
      </c>
      <c r="J406" s="151" t="str">
        <f t="shared" si="55"/>
        <v/>
      </c>
      <c r="K406" s="151" t="str">
        <f t="shared" si="56"/>
        <v/>
      </c>
      <c r="L406" s="151" t="str">
        <f t="shared" si="57"/>
        <v/>
      </c>
      <c r="M406" s="151" t="str">
        <f t="shared" si="58"/>
        <v/>
      </c>
      <c r="N406" s="151" t="str">
        <f t="shared" si="59"/>
        <v/>
      </c>
      <c r="O406" s="151" t="str">
        <f t="shared" si="60"/>
        <v/>
      </c>
      <c r="P406" s="151" t="str">
        <f t="shared" si="61"/>
        <v/>
      </c>
      <c r="Q406" s="151" t="str">
        <f t="shared" si="62"/>
        <v/>
      </c>
    </row>
    <row r="407" spans="1:17">
      <c r="A407" s="75"/>
      <c r="H407" s="139" t="str">
        <f>IF(ISTEXT(VLOOKUP(G407,Rubrieken!A:B,2,FALSE)),VLOOKUP(G407,Rubrieken!A:B,2,FALSE),"")</f>
        <v/>
      </c>
      <c r="I407" s="150">
        <f t="shared" si="54"/>
        <v>0</v>
      </c>
      <c r="J407" s="151" t="str">
        <f t="shared" si="55"/>
        <v/>
      </c>
      <c r="K407" s="151" t="str">
        <f t="shared" si="56"/>
        <v/>
      </c>
      <c r="L407" s="151" t="str">
        <f t="shared" si="57"/>
        <v/>
      </c>
      <c r="M407" s="151" t="str">
        <f t="shared" si="58"/>
        <v/>
      </c>
      <c r="N407" s="151" t="str">
        <f t="shared" si="59"/>
        <v/>
      </c>
      <c r="O407" s="151" t="str">
        <f t="shared" si="60"/>
        <v/>
      </c>
      <c r="P407" s="151" t="str">
        <f t="shared" si="61"/>
        <v/>
      </c>
      <c r="Q407" s="151" t="str">
        <f t="shared" si="62"/>
        <v/>
      </c>
    </row>
    <row r="408" spans="1:17">
      <c r="A408" s="75"/>
      <c r="H408" s="139" t="str">
        <f>IF(ISTEXT(VLOOKUP(G408,Rubrieken!A:B,2,FALSE)),VLOOKUP(G408,Rubrieken!A:B,2,FALSE),"")</f>
        <v/>
      </c>
      <c r="I408" s="150">
        <f t="shared" si="54"/>
        <v>0</v>
      </c>
      <c r="J408" s="151" t="str">
        <f t="shared" si="55"/>
        <v/>
      </c>
      <c r="K408" s="151" t="str">
        <f t="shared" si="56"/>
        <v/>
      </c>
      <c r="L408" s="151" t="str">
        <f t="shared" si="57"/>
        <v/>
      </c>
      <c r="M408" s="151" t="str">
        <f t="shared" si="58"/>
        <v/>
      </c>
      <c r="N408" s="151" t="str">
        <f t="shared" si="59"/>
        <v/>
      </c>
      <c r="O408" s="151" t="str">
        <f t="shared" si="60"/>
        <v/>
      </c>
      <c r="P408" s="151" t="str">
        <f t="shared" si="61"/>
        <v/>
      </c>
      <c r="Q408" s="151" t="str">
        <f t="shared" si="62"/>
        <v/>
      </c>
    </row>
    <row r="409" spans="1:17">
      <c r="A409" s="75"/>
      <c r="H409" s="139" t="str">
        <f>IF(ISTEXT(VLOOKUP(G409,Rubrieken!A:B,2,FALSE)),VLOOKUP(G409,Rubrieken!A:B,2,FALSE),"")</f>
        <v/>
      </c>
      <c r="I409" s="150">
        <f t="shared" si="54"/>
        <v>0</v>
      </c>
      <c r="J409" s="151" t="str">
        <f t="shared" si="55"/>
        <v/>
      </c>
      <c r="K409" s="151" t="str">
        <f t="shared" si="56"/>
        <v/>
      </c>
      <c r="L409" s="151" t="str">
        <f t="shared" si="57"/>
        <v/>
      </c>
      <c r="M409" s="151" t="str">
        <f t="shared" si="58"/>
        <v/>
      </c>
      <c r="N409" s="151" t="str">
        <f t="shared" si="59"/>
        <v/>
      </c>
      <c r="O409" s="151" t="str">
        <f t="shared" si="60"/>
        <v/>
      </c>
      <c r="P409" s="151" t="str">
        <f t="shared" si="61"/>
        <v/>
      </c>
      <c r="Q409" s="151" t="str">
        <f t="shared" si="62"/>
        <v/>
      </c>
    </row>
    <row r="410" spans="1:17">
      <c r="A410" s="75"/>
      <c r="H410" s="139" t="str">
        <f>IF(ISTEXT(VLOOKUP(G410,Rubrieken!A:B,2,FALSE)),VLOOKUP(G410,Rubrieken!A:B,2,FALSE),"")</f>
        <v/>
      </c>
      <c r="I410" s="150">
        <f t="shared" si="54"/>
        <v>0</v>
      </c>
      <c r="J410" s="151" t="str">
        <f t="shared" si="55"/>
        <v/>
      </c>
      <c r="K410" s="151" t="str">
        <f t="shared" si="56"/>
        <v/>
      </c>
      <c r="L410" s="151" t="str">
        <f t="shared" si="57"/>
        <v/>
      </c>
      <c r="M410" s="151" t="str">
        <f t="shared" si="58"/>
        <v/>
      </c>
      <c r="N410" s="151" t="str">
        <f t="shared" si="59"/>
        <v/>
      </c>
      <c r="O410" s="151" t="str">
        <f t="shared" si="60"/>
        <v/>
      </c>
      <c r="P410" s="151" t="str">
        <f t="shared" si="61"/>
        <v/>
      </c>
      <c r="Q410" s="151" t="str">
        <f t="shared" si="62"/>
        <v/>
      </c>
    </row>
    <row r="411" spans="1:17">
      <c r="A411" s="75"/>
      <c r="H411" s="139" t="str">
        <f>IF(ISTEXT(VLOOKUP(G411,Rubrieken!A:B,2,FALSE)),VLOOKUP(G411,Rubrieken!A:B,2,FALSE),"")</f>
        <v/>
      </c>
      <c r="I411" s="150">
        <f t="shared" si="54"/>
        <v>0</v>
      </c>
      <c r="J411" s="151" t="str">
        <f t="shared" si="55"/>
        <v/>
      </c>
      <c r="K411" s="151" t="str">
        <f t="shared" si="56"/>
        <v/>
      </c>
      <c r="L411" s="151" t="str">
        <f t="shared" si="57"/>
        <v/>
      </c>
      <c r="M411" s="151" t="str">
        <f t="shared" si="58"/>
        <v/>
      </c>
      <c r="N411" s="151" t="str">
        <f t="shared" si="59"/>
        <v/>
      </c>
      <c r="O411" s="151" t="str">
        <f t="shared" si="60"/>
        <v/>
      </c>
      <c r="P411" s="151" t="str">
        <f t="shared" si="61"/>
        <v/>
      </c>
      <c r="Q411" s="151" t="str">
        <f t="shared" si="62"/>
        <v/>
      </c>
    </row>
    <row r="412" spans="1:17">
      <c r="A412" s="75"/>
      <c r="H412" s="139" t="str">
        <f>IF(ISTEXT(VLOOKUP(G412,Rubrieken!A:B,2,FALSE)),VLOOKUP(G412,Rubrieken!A:B,2,FALSE),"")</f>
        <v/>
      </c>
      <c r="I412" s="150">
        <f t="shared" si="54"/>
        <v>0</v>
      </c>
      <c r="J412" s="151" t="str">
        <f t="shared" si="55"/>
        <v/>
      </c>
      <c r="K412" s="151" t="str">
        <f t="shared" si="56"/>
        <v/>
      </c>
      <c r="L412" s="151" t="str">
        <f t="shared" si="57"/>
        <v/>
      </c>
      <c r="M412" s="151" t="str">
        <f t="shared" si="58"/>
        <v/>
      </c>
      <c r="N412" s="151" t="str">
        <f t="shared" si="59"/>
        <v/>
      </c>
      <c r="O412" s="151" t="str">
        <f t="shared" si="60"/>
        <v/>
      </c>
      <c r="P412" s="151" t="str">
        <f t="shared" si="61"/>
        <v/>
      </c>
      <c r="Q412" s="151" t="str">
        <f t="shared" si="62"/>
        <v/>
      </c>
    </row>
    <row r="413" spans="1:17">
      <c r="A413" s="75"/>
      <c r="H413" s="139" t="str">
        <f>IF(ISTEXT(VLOOKUP(G413,Rubrieken!A:B,2,FALSE)),VLOOKUP(G413,Rubrieken!A:B,2,FALSE),"")</f>
        <v/>
      </c>
      <c r="I413" s="150">
        <f t="shared" si="54"/>
        <v>0</v>
      </c>
      <c r="J413" s="151" t="str">
        <f t="shared" si="55"/>
        <v/>
      </c>
      <c r="K413" s="151" t="str">
        <f t="shared" si="56"/>
        <v/>
      </c>
      <c r="L413" s="151" t="str">
        <f t="shared" si="57"/>
        <v/>
      </c>
      <c r="M413" s="151" t="str">
        <f t="shared" si="58"/>
        <v/>
      </c>
      <c r="N413" s="151" t="str">
        <f t="shared" si="59"/>
        <v/>
      </c>
      <c r="O413" s="151" t="str">
        <f t="shared" si="60"/>
        <v/>
      </c>
      <c r="P413" s="151" t="str">
        <f t="shared" si="61"/>
        <v/>
      </c>
      <c r="Q413" s="151" t="str">
        <f t="shared" si="62"/>
        <v/>
      </c>
    </row>
    <row r="414" spans="1:17">
      <c r="A414" s="75"/>
      <c r="H414" s="139" t="str">
        <f>IF(ISTEXT(VLOOKUP(G414,Rubrieken!A:B,2,FALSE)),VLOOKUP(G414,Rubrieken!A:B,2,FALSE),"")</f>
        <v/>
      </c>
      <c r="I414" s="150">
        <f t="shared" si="54"/>
        <v>0</v>
      </c>
      <c r="J414" s="151" t="str">
        <f t="shared" si="55"/>
        <v/>
      </c>
      <c r="K414" s="151" t="str">
        <f t="shared" si="56"/>
        <v/>
      </c>
      <c r="L414" s="151" t="str">
        <f t="shared" si="57"/>
        <v/>
      </c>
      <c r="M414" s="151" t="str">
        <f t="shared" si="58"/>
        <v/>
      </c>
      <c r="N414" s="151" t="str">
        <f t="shared" si="59"/>
        <v/>
      </c>
      <c r="O414" s="151" t="str">
        <f t="shared" si="60"/>
        <v/>
      </c>
      <c r="P414" s="151" t="str">
        <f t="shared" si="61"/>
        <v/>
      </c>
      <c r="Q414" s="151" t="str">
        <f t="shared" si="62"/>
        <v/>
      </c>
    </row>
    <row r="415" spans="1:17">
      <c r="A415" s="75"/>
      <c r="H415" s="139" t="str">
        <f>IF(ISTEXT(VLOOKUP(G415,Rubrieken!A:B,2,FALSE)),VLOOKUP(G415,Rubrieken!A:B,2,FALSE),"")</f>
        <v/>
      </c>
      <c r="I415" s="150">
        <f t="shared" si="54"/>
        <v>0</v>
      </c>
      <c r="J415" s="151" t="str">
        <f t="shared" si="55"/>
        <v/>
      </c>
      <c r="K415" s="151" t="str">
        <f t="shared" si="56"/>
        <v/>
      </c>
      <c r="L415" s="151" t="str">
        <f t="shared" si="57"/>
        <v/>
      </c>
      <c r="M415" s="151" t="str">
        <f t="shared" si="58"/>
        <v/>
      </c>
      <c r="N415" s="151" t="str">
        <f t="shared" si="59"/>
        <v/>
      </c>
      <c r="O415" s="151" t="str">
        <f t="shared" si="60"/>
        <v/>
      </c>
      <c r="P415" s="151" t="str">
        <f t="shared" si="61"/>
        <v/>
      </c>
      <c r="Q415" s="151" t="str">
        <f t="shared" si="62"/>
        <v/>
      </c>
    </row>
    <row r="416" spans="1:17">
      <c r="A416" s="75"/>
      <c r="H416" s="139" t="str">
        <f>IF(ISTEXT(VLOOKUP(G416,Rubrieken!A:B,2,FALSE)),VLOOKUP(G416,Rubrieken!A:B,2,FALSE),"")</f>
        <v/>
      </c>
      <c r="I416" s="150">
        <f t="shared" si="54"/>
        <v>0</v>
      </c>
      <c r="J416" s="151" t="str">
        <f t="shared" si="55"/>
        <v/>
      </c>
      <c r="K416" s="151" t="str">
        <f t="shared" si="56"/>
        <v/>
      </c>
      <c r="L416" s="151" t="str">
        <f t="shared" si="57"/>
        <v/>
      </c>
      <c r="M416" s="151" t="str">
        <f t="shared" si="58"/>
        <v/>
      </c>
      <c r="N416" s="151" t="str">
        <f t="shared" si="59"/>
        <v/>
      </c>
      <c r="O416" s="151" t="str">
        <f t="shared" si="60"/>
        <v/>
      </c>
      <c r="P416" s="151" t="str">
        <f t="shared" si="61"/>
        <v/>
      </c>
      <c r="Q416" s="151" t="str">
        <f t="shared" si="62"/>
        <v/>
      </c>
    </row>
    <row r="417" spans="1:17">
      <c r="A417" s="75"/>
      <c r="H417" s="139" t="str">
        <f>IF(ISTEXT(VLOOKUP(G417,Rubrieken!A:B,2,FALSE)),VLOOKUP(G417,Rubrieken!A:B,2,FALSE),"")</f>
        <v/>
      </c>
      <c r="I417" s="150">
        <f t="shared" si="54"/>
        <v>0</v>
      </c>
      <c r="J417" s="151" t="str">
        <f t="shared" si="55"/>
        <v/>
      </c>
      <c r="K417" s="151" t="str">
        <f t="shared" si="56"/>
        <v/>
      </c>
      <c r="L417" s="151" t="str">
        <f t="shared" si="57"/>
        <v/>
      </c>
      <c r="M417" s="151" t="str">
        <f t="shared" si="58"/>
        <v/>
      </c>
      <c r="N417" s="151" t="str">
        <f t="shared" si="59"/>
        <v/>
      </c>
      <c r="O417" s="151" t="str">
        <f t="shared" si="60"/>
        <v/>
      </c>
      <c r="P417" s="151" t="str">
        <f t="shared" si="61"/>
        <v/>
      </c>
      <c r="Q417" s="151" t="str">
        <f t="shared" si="62"/>
        <v/>
      </c>
    </row>
    <row r="418" spans="1:17">
      <c r="A418" s="75"/>
      <c r="H418" s="139" t="str">
        <f>IF(ISTEXT(VLOOKUP(G418,Rubrieken!A:B,2,FALSE)),VLOOKUP(G418,Rubrieken!A:B,2,FALSE),"")</f>
        <v/>
      </c>
      <c r="I418" s="150">
        <f t="shared" si="54"/>
        <v>0</v>
      </c>
      <c r="J418" s="151" t="str">
        <f t="shared" si="55"/>
        <v/>
      </c>
      <c r="K418" s="151" t="str">
        <f t="shared" si="56"/>
        <v/>
      </c>
      <c r="L418" s="151" t="str">
        <f t="shared" si="57"/>
        <v/>
      </c>
      <c r="M418" s="151" t="str">
        <f t="shared" si="58"/>
        <v/>
      </c>
      <c r="N418" s="151" t="str">
        <f t="shared" si="59"/>
        <v/>
      </c>
      <c r="O418" s="151" t="str">
        <f t="shared" si="60"/>
        <v/>
      </c>
      <c r="P418" s="151" t="str">
        <f t="shared" si="61"/>
        <v/>
      </c>
      <c r="Q418" s="151" t="str">
        <f t="shared" si="62"/>
        <v/>
      </c>
    </row>
    <row r="419" spans="1:17">
      <c r="A419" s="75"/>
      <c r="H419" s="139" t="str">
        <f>IF(ISTEXT(VLOOKUP(G419,Rubrieken!A:B,2,FALSE)),VLOOKUP(G419,Rubrieken!A:B,2,FALSE),"")</f>
        <v/>
      </c>
      <c r="I419" s="150">
        <f t="shared" si="54"/>
        <v>0</v>
      </c>
      <c r="J419" s="151" t="str">
        <f t="shared" si="55"/>
        <v/>
      </c>
      <c r="K419" s="151" t="str">
        <f t="shared" si="56"/>
        <v/>
      </c>
      <c r="L419" s="151" t="str">
        <f t="shared" si="57"/>
        <v/>
      </c>
      <c r="M419" s="151" t="str">
        <f t="shared" si="58"/>
        <v/>
      </c>
      <c r="N419" s="151" t="str">
        <f t="shared" si="59"/>
        <v/>
      </c>
      <c r="O419" s="151" t="str">
        <f t="shared" si="60"/>
        <v/>
      </c>
      <c r="P419" s="151" t="str">
        <f t="shared" si="61"/>
        <v/>
      </c>
      <c r="Q419" s="151" t="str">
        <f t="shared" si="62"/>
        <v/>
      </c>
    </row>
    <row r="420" spans="1:17">
      <c r="A420" s="75"/>
      <c r="H420" s="139" t="str">
        <f>IF(ISTEXT(VLOOKUP(G420,Rubrieken!A:B,2,FALSE)),VLOOKUP(G420,Rubrieken!A:B,2,FALSE),"")</f>
        <v/>
      </c>
      <c r="I420" s="150">
        <f t="shared" si="54"/>
        <v>0</v>
      </c>
      <c r="J420" s="151" t="str">
        <f t="shared" si="55"/>
        <v/>
      </c>
      <c r="K420" s="151" t="str">
        <f t="shared" si="56"/>
        <v/>
      </c>
      <c r="L420" s="151" t="str">
        <f t="shared" si="57"/>
        <v/>
      </c>
      <c r="M420" s="151" t="str">
        <f t="shared" si="58"/>
        <v/>
      </c>
      <c r="N420" s="151" t="str">
        <f t="shared" si="59"/>
        <v/>
      </c>
      <c r="O420" s="151" t="str">
        <f t="shared" si="60"/>
        <v/>
      </c>
      <c r="P420" s="151" t="str">
        <f t="shared" si="61"/>
        <v/>
      </c>
      <c r="Q420" s="151" t="str">
        <f t="shared" si="62"/>
        <v/>
      </c>
    </row>
    <row r="421" spans="1:17">
      <c r="A421" s="75"/>
      <c r="H421" s="139" t="str">
        <f>IF(ISTEXT(VLOOKUP(G421,Rubrieken!A:B,2,FALSE)),VLOOKUP(G421,Rubrieken!A:B,2,FALSE),"")</f>
        <v/>
      </c>
      <c r="I421" s="150">
        <f t="shared" si="54"/>
        <v>0</v>
      </c>
      <c r="J421" s="151" t="str">
        <f t="shared" si="55"/>
        <v/>
      </c>
      <c r="K421" s="151" t="str">
        <f t="shared" si="56"/>
        <v/>
      </c>
      <c r="L421" s="151" t="str">
        <f t="shared" si="57"/>
        <v/>
      </c>
      <c r="M421" s="151" t="str">
        <f t="shared" si="58"/>
        <v/>
      </c>
      <c r="N421" s="151" t="str">
        <f t="shared" si="59"/>
        <v/>
      </c>
      <c r="O421" s="151" t="str">
        <f t="shared" si="60"/>
        <v/>
      </c>
      <c r="P421" s="151" t="str">
        <f t="shared" si="61"/>
        <v/>
      </c>
      <c r="Q421" s="151" t="str">
        <f t="shared" si="62"/>
        <v/>
      </c>
    </row>
    <row r="422" spans="1:17">
      <c r="A422" s="75"/>
      <c r="H422" s="139" t="str">
        <f>IF(ISTEXT(VLOOKUP(G422,Rubrieken!A:B,2,FALSE)),VLOOKUP(G422,Rubrieken!A:B,2,FALSE),"")</f>
        <v/>
      </c>
      <c r="I422" s="150">
        <f t="shared" si="54"/>
        <v>0</v>
      </c>
      <c r="J422" s="151" t="str">
        <f t="shared" si="55"/>
        <v/>
      </c>
      <c r="K422" s="151" t="str">
        <f t="shared" si="56"/>
        <v/>
      </c>
      <c r="L422" s="151" t="str">
        <f t="shared" si="57"/>
        <v/>
      </c>
      <c r="M422" s="151" t="str">
        <f t="shared" si="58"/>
        <v/>
      </c>
      <c r="N422" s="151" t="str">
        <f t="shared" si="59"/>
        <v/>
      </c>
      <c r="O422" s="151" t="str">
        <f t="shared" si="60"/>
        <v/>
      </c>
      <c r="P422" s="151" t="str">
        <f t="shared" si="61"/>
        <v/>
      </c>
      <c r="Q422" s="151" t="str">
        <f t="shared" si="62"/>
        <v/>
      </c>
    </row>
    <row r="423" spans="1:17">
      <c r="A423" s="75"/>
      <c r="H423" s="139" t="str">
        <f>IF(ISTEXT(VLOOKUP(G423,Rubrieken!A:B,2,FALSE)),VLOOKUP(G423,Rubrieken!A:B,2,FALSE),"")</f>
        <v/>
      </c>
      <c r="I423" s="150">
        <f t="shared" si="54"/>
        <v>0</v>
      </c>
      <c r="J423" s="151" t="str">
        <f t="shared" si="55"/>
        <v/>
      </c>
      <c r="K423" s="151" t="str">
        <f t="shared" si="56"/>
        <v/>
      </c>
      <c r="L423" s="151" t="str">
        <f t="shared" si="57"/>
        <v/>
      </c>
      <c r="M423" s="151" t="str">
        <f t="shared" si="58"/>
        <v/>
      </c>
      <c r="N423" s="151" t="str">
        <f t="shared" si="59"/>
        <v/>
      </c>
      <c r="O423" s="151" t="str">
        <f t="shared" si="60"/>
        <v/>
      </c>
      <c r="P423" s="151" t="str">
        <f t="shared" si="61"/>
        <v/>
      </c>
      <c r="Q423" s="151" t="str">
        <f t="shared" si="62"/>
        <v/>
      </c>
    </row>
    <row r="424" spans="1:17">
      <c r="A424" s="75"/>
      <c r="H424" s="139" t="str">
        <f>IF(ISTEXT(VLOOKUP(G424,Rubrieken!A:B,2,FALSE)),VLOOKUP(G424,Rubrieken!A:B,2,FALSE),"")</f>
        <v/>
      </c>
      <c r="I424" s="150">
        <f t="shared" si="54"/>
        <v>0</v>
      </c>
      <c r="J424" s="151" t="str">
        <f t="shared" si="55"/>
        <v/>
      </c>
      <c r="K424" s="151" t="str">
        <f t="shared" si="56"/>
        <v/>
      </c>
      <c r="L424" s="151" t="str">
        <f t="shared" si="57"/>
        <v/>
      </c>
      <c r="M424" s="151" t="str">
        <f t="shared" si="58"/>
        <v/>
      </c>
      <c r="N424" s="151" t="str">
        <f t="shared" si="59"/>
        <v/>
      </c>
      <c r="O424" s="151" t="str">
        <f t="shared" si="60"/>
        <v/>
      </c>
      <c r="P424" s="151" t="str">
        <f t="shared" si="61"/>
        <v/>
      </c>
      <c r="Q424" s="151" t="str">
        <f t="shared" si="62"/>
        <v/>
      </c>
    </row>
    <row r="425" spans="1:17">
      <c r="A425" s="75"/>
      <c r="H425" s="139" t="str">
        <f>IF(ISTEXT(VLOOKUP(G425,Rubrieken!A:B,2,FALSE)),VLOOKUP(G425,Rubrieken!A:B,2,FALSE),"")</f>
        <v/>
      </c>
      <c r="I425" s="150">
        <f t="shared" si="54"/>
        <v>0</v>
      </c>
      <c r="J425" s="151" t="str">
        <f t="shared" si="55"/>
        <v/>
      </c>
      <c r="K425" s="151" t="str">
        <f t="shared" si="56"/>
        <v/>
      </c>
      <c r="L425" s="151" t="str">
        <f t="shared" si="57"/>
        <v/>
      </c>
      <c r="M425" s="151" t="str">
        <f t="shared" si="58"/>
        <v/>
      </c>
      <c r="N425" s="151" t="str">
        <f t="shared" si="59"/>
        <v/>
      </c>
      <c r="O425" s="151" t="str">
        <f t="shared" si="60"/>
        <v/>
      </c>
      <c r="P425" s="151" t="str">
        <f t="shared" si="61"/>
        <v/>
      </c>
      <c r="Q425" s="151" t="str">
        <f t="shared" si="62"/>
        <v/>
      </c>
    </row>
    <row r="426" spans="1:17">
      <c r="A426" s="75"/>
      <c r="H426" s="139" t="str">
        <f>IF(ISTEXT(VLOOKUP(G426,Rubrieken!A:B,2,FALSE)),VLOOKUP(G426,Rubrieken!A:B,2,FALSE),"")</f>
        <v/>
      </c>
      <c r="I426" s="150">
        <f t="shared" si="54"/>
        <v>0</v>
      </c>
      <c r="J426" s="151" t="str">
        <f t="shared" si="55"/>
        <v/>
      </c>
      <c r="K426" s="151" t="str">
        <f t="shared" si="56"/>
        <v/>
      </c>
      <c r="L426" s="151" t="str">
        <f t="shared" si="57"/>
        <v/>
      </c>
      <c r="M426" s="151" t="str">
        <f t="shared" si="58"/>
        <v/>
      </c>
      <c r="N426" s="151" t="str">
        <f t="shared" si="59"/>
        <v/>
      </c>
      <c r="O426" s="151" t="str">
        <f t="shared" si="60"/>
        <v/>
      </c>
      <c r="P426" s="151" t="str">
        <f t="shared" si="61"/>
        <v/>
      </c>
      <c r="Q426" s="151" t="str">
        <f t="shared" si="62"/>
        <v/>
      </c>
    </row>
    <row r="427" spans="1:17">
      <c r="A427" s="75"/>
      <c r="H427" s="139" t="str">
        <f>IF(ISTEXT(VLOOKUP(G427,Rubrieken!A:B,2,FALSE)),VLOOKUP(G427,Rubrieken!A:B,2,FALSE),"")</f>
        <v/>
      </c>
      <c r="I427" s="150">
        <f t="shared" si="54"/>
        <v>0</v>
      </c>
      <c r="J427" s="151" t="str">
        <f t="shared" si="55"/>
        <v/>
      </c>
      <c r="K427" s="151" t="str">
        <f t="shared" si="56"/>
        <v/>
      </c>
      <c r="L427" s="151" t="str">
        <f t="shared" si="57"/>
        <v/>
      </c>
      <c r="M427" s="151" t="str">
        <f t="shared" si="58"/>
        <v/>
      </c>
      <c r="N427" s="151" t="str">
        <f t="shared" si="59"/>
        <v/>
      </c>
      <c r="O427" s="151" t="str">
        <f t="shared" si="60"/>
        <v/>
      </c>
      <c r="P427" s="151" t="str">
        <f t="shared" si="61"/>
        <v/>
      </c>
      <c r="Q427" s="151" t="str">
        <f t="shared" si="62"/>
        <v/>
      </c>
    </row>
    <row r="428" spans="1:17">
      <c r="A428" s="75"/>
      <c r="H428" s="139" t="str">
        <f>IF(ISTEXT(VLOOKUP(G428,Rubrieken!A:B,2,FALSE)),VLOOKUP(G428,Rubrieken!A:B,2,FALSE),"")</f>
        <v/>
      </c>
      <c r="I428" s="150">
        <f t="shared" si="54"/>
        <v>0</v>
      </c>
      <c r="J428" s="151" t="str">
        <f t="shared" si="55"/>
        <v/>
      </c>
      <c r="K428" s="151" t="str">
        <f t="shared" si="56"/>
        <v/>
      </c>
      <c r="L428" s="151" t="str">
        <f t="shared" si="57"/>
        <v/>
      </c>
      <c r="M428" s="151" t="str">
        <f t="shared" si="58"/>
        <v/>
      </c>
      <c r="N428" s="151" t="str">
        <f t="shared" si="59"/>
        <v/>
      </c>
      <c r="O428" s="151" t="str">
        <f t="shared" si="60"/>
        <v/>
      </c>
      <c r="P428" s="151" t="str">
        <f t="shared" si="61"/>
        <v/>
      </c>
      <c r="Q428" s="151" t="str">
        <f t="shared" si="62"/>
        <v/>
      </c>
    </row>
    <row r="429" spans="1:17">
      <c r="A429" s="75"/>
      <c r="H429" s="139" t="str">
        <f>IF(ISTEXT(VLOOKUP(G429,Rubrieken!A:B,2,FALSE)),VLOOKUP(G429,Rubrieken!A:B,2,FALSE),"")</f>
        <v/>
      </c>
      <c r="I429" s="150">
        <f t="shared" si="54"/>
        <v>0</v>
      </c>
      <c r="J429" s="151" t="str">
        <f t="shared" si="55"/>
        <v/>
      </c>
      <c r="K429" s="151" t="str">
        <f t="shared" si="56"/>
        <v/>
      </c>
      <c r="L429" s="151" t="str">
        <f t="shared" si="57"/>
        <v/>
      </c>
      <c r="M429" s="151" t="str">
        <f t="shared" si="58"/>
        <v/>
      </c>
      <c r="N429" s="151" t="str">
        <f t="shared" si="59"/>
        <v/>
      </c>
      <c r="O429" s="151" t="str">
        <f t="shared" si="60"/>
        <v/>
      </c>
      <c r="P429" s="151" t="str">
        <f t="shared" si="61"/>
        <v/>
      </c>
      <c r="Q429" s="151" t="str">
        <f t="shared" si="62"/>
        <v/>
      </c>
    </row>
    <row r="430" spans="1:17">
      <c r="A430" s="75"/>
      <c r="H430" s="139" t="str">
        <f>IF(ISTEXT(VLOOKUP(G430,Rubrieken!A:B,2,FALSE)),VLOOKUP(G430,Rubrieken!A:B,2,FALSE),"")</f>
        <v/>
      </c>
      <c r="I430" s="150">
        <f t="shared" si="54"/>
        <v>0</v>
      </c>
      <c r="J430" s="151" t="str">
        <f t="shared" si="55"/>
        <v/>
      </c>
      <c r="K430" s="151" t="str">
        <f t="shared" si="56"/>
        <v/>
      </c>
      <c r="L430" s="151" t="str">
        <f t="shared" si="57"/>
        <v/>
      </c>
      <c r="M430" s="151" t="str">
        <f t="shared" si="58"/>
        <v/>
      </c>
      <c r="N430" s="151" t="str">
        <f t="shared" si="59"/>
        <v/>
      </c>
      <c r="O430" s="151" t="str">
        <f t="shared" si="60"/>
        <v/>
      </c>
      <c r="P430" s="151" t="str">
        <f t="shared" si="61"/>
        <v/>
      </c>
      <c r="Q430" s="151" t="str">
        <f t="shared" si="62"/>
        <v/>
      </c>
    </row>
    <row r="431" spans="1:17">
      <c r="A431" s="75"/>
      <c r="H431" s="139" t="str">
        <f>IF(ISTEXT(VLOOKUP(G431,Rubrieken!A:B,2,FALSE)),VLOOKUP(G431,Rubrieken!A:B,2,FALSE),"")</f>
        <v/>
      </c>
      <c r="I431" s="150">
        <f t="shared" si="54"/>
        <v>0</v>
      </c>
      <c r="J431" s="151" t="str">
        <f t="shared" si="55"/>
        <v/>
      </c>
      <c r="K431" s="151" t="str">
        <f t="shared" si="56"/>
        <v/>
      </c>
      <c r="L431" s="151" t="str">
        <f t="shared" si="57"/>
        <v/>
      </c>
      <c r="M431" s="151" t="str">
        <f t="shared" si="58"/>
        <v/>
      </c>
      <c r="N431" s="151" t="str">
        <f t="shared" si="59"/>
        <v/>
      </c>
      <c r="O431" s="151" t="str">
        <f t="shared" si="60"/>
        <v/>
      </c>
      <c r="P431" s="151" t="str">
        <f t="shared" si="61"/>
        <v/>
      </c>
      <c r="Q431" s="151" t="str">
        <f t="shared" si="62"/>
        <v/>
      </c>
    </row>
    <row r="432" spans="1:17">
      <c r="A432" s="75"/>
      <c r="H432" s="139" t="str">
        <f>IF(ISTEXT(VLOOKUP(G432,Rubrieken!A:B,2,FALSE)),VLOOKUP(G432,Rubrieken!A:B,2,FALSE),"")</f>
        <v/>
      </c>
      <c r="I432" s="150">
        <f t="shared" si="54"/>
        <v>0</v>
      </c>
      <c r="J432" s="151" t="str">
        <f t="shared" si="55"/>
        <v/>
      </c>
      <c r="K432" s="151" t="str">
        <f t="shared" si="56"/>
        <v/>
      </c>
      <c r="L432" s="151" t="str">
        <f t="shared" si="57"/>
        <v/>
      </c>
      <c r="M432" s="151" t="str">
        <f t="shared" si="58"/>
        <v/>
      </c>
      <c r="N432" s="151" t="str">
        <f t="shared" si="59"/>
        <v/>
      </c>
      <c r="O432" s="151" t="str">
        <f t="shared" si="60"/>
        <v/>
      </c>
      <c r="P432" s="151" t="str">
        <f t="shared" si="61"/>
        <v/>
      </c>
      <c r="Q432" s="151" t="str">
        <f t="shared" si="62"/>
        <v/>
      </c>
    </row>
    <row r="433" spans="1:17">
      <c r="A433" s="75"/>
      <c r="H433" s="139" t="str">
        <f>IF(ISTEXT(VLOOKUP(G433,Rubrieken!A:B,2,FALSE)),VLOOKUP(G433,Rubrieken!A:B,2,FALSE),"")</f>
        <v/>
      </c>
      <c r="I433" s="150">
        <f t="shared" si="54"/>
        <v>0</v>
      </c>
      <c r="J433" s="151" t="str">
        <f t="shared" si="55"/>
        <v/>
      </c>
      <c r="K433" s="151" t="str">
        <f t="shared" si="56"/>
        <v/>
      </c>
      <c r="L433" s="151" t="str">
        <f t="shared" si="57"/>
        <v/>
      </c>
      <c r="M433" s="151" t="str">
        <f t="shared" si="58"/>
        <v/>
      </c>
      <c r="N433" s="151" t="str">
        <f t="shared" si="59"/>
        <v/>
      </c>
      <c r="O433" s="151" t="str">
        <f t="shared" si="60"/>
        <v/>
      </c>
      <c r="P433" s="151" t="str">
        <f t="shared" si="61"/>
        <v/>
      </c>
      <c r="Q433" s="151" t="str">
        <f t="shared" si="62"/>
        <v/>
      </c>
    </row>
    <row r="434" spans="1:17">
      <c r="A434" s="75"/>
      <c r="H434" s="139" t="str">
        <f>IF(ISTEXT(VLOOKUP(G434,Rubrieken!A:B,2,FALSE)),VLOOKUP(G434,Rubrieken!A:B,2,FALSE),"")</f>
        <v/>
      </c>
      <c r="I434" s="150">
        <f t="shared" si="54"/>
        <v>0</v>
      </c>
      <c r="J434" s="151" t="str">
        <f t="shared" si="55"/>
        <v/>
      </c>
      <c r="K434" s="151" t="str">
        <f t="shared" si="56"/>
        <v/>
      </c>
      <c r="L434" s="151" t="str">
        <f t="shared" si="57"/>
        <v/>
      </c>
      <c r="M434" s="151" t="str">
        <f t="shared" si="58"/>
        <v/>
      </c>
      <c r="N434" s="151" t="str">
        <f t="shared" si="59"/>
        <v/>
      </c>
      <c r="O434" s="151" t="str">
        <f t="shared" si="60"/>
        <v/>
      </c>
      <c r="P434" s="151" t="str">
        <f t="shared" si="61"/>
        <v/>
      </c>
      <c r="Q434" s="151" t="str">
        <f t="shared" si="62"/>
        <v/>
      </c>
    </row>
    <row r="435" spans="1:17">
      <c r="A435" s="75"/>
      <c r="H435" s="139" t="str">
        <f>IF(ISTEXT(VLOOKUP(G435,Rubrieken!A:B,2,FALSE)),VLOOKUP(G435,Rubrieken!A:B,2,FALSE),"")</f>
        <v/>
      </c>
      <c r="I435" s="150">
        <f t="shared" si="54"/>
        <v>0</v>
      </c>
      <c r="J435" s="151" t="str">
        <f t="shared" si="55"/>
        <v/>
      </c>
      <c r="K435" s="151" t="str">
        <f t="shared" si="56"/>
        <v/>
      </c>
      <c r="L435" s="151" t="str">
        <f t="shared" si="57"/>
        <v/>
      </c>
      <c r="M435" s="151" t="str">
        <f t="shared" si="58"/>
        <v/>
      </c>
      <c r="N435" s="151" t="str">
        <f t="shared" si="59"/>
        <v/>
      </c>
      <c r="O435" s="151" t="str">
        <f t="shared" si="60"/>
        <v/>
      </c>
      <c r="P435" s="151" t="str">
        <f t="shared" si="61"/>
        <v/>
      </c>
      <c r="Q435" s="151" t="str">
        <f t="shared" si="62"/>
        <v/>
      </c>
    </row>
    <row r="436" spans="1:17">
      <c r="A436" s="75"/>
      <c r="H436" s="139" t="str">
        <f>IF(ISTEXT(VLOOKUP(G436,Rubrieken!A:B,2,FALSE)),VLOOKUP(G436,Rubrieken!A:B,2,FALSE),"")</f>
        <v/>
      </c>
      <c r="I436" s="150">
        <f t="shared" si="54"/>
        <v>0</v>
      </c>
      <c r="J436" s="151" t="str">
        <f t="shared" si="55"/>
        <v/>
      </c>
      <c r="K436" s="151" t="str">
        <f t="shared" si="56"/>
        <v/>
      </c>
      <c r="L436" s="151" t="str">
        <f t="shared" si="57"/>
        <v/>
      </c>
      <c r="M436" s="151" t="str">
        <f t="shared" si="58"/>
        <v/>
      </c>
      <c r="N436" s="151" t="str">
        <f t="shared" si="59"/>
        <v/>
      </c>
      <c r="O436" s="151" t="str">
        <f t="shared" si="60"/>
        <v/>
      </c>
      <c r="P436" s="151" t="str">
        <f t="shared" si="61"/>
        <v/>
      </c>
      <c r="Q436" s="151" t="str">
        <f t="shared" si="62"/>
        <v/>
      </c>
    </row>
    <row r="437" spans="1:17">
      <c r="A437" s="75"/>
      <c r="H437" s="139" t="str">
        <f>IF(ISTEXT(VLOOKUP(G437,Rubrieken!A:B,2,FALSE)),VLOOKUP(G437,Rubrieken!A:B,2,FALSE),"")</f>
        <v/>
      </c>
      <c r="I437" s="150">
        <f t="shared" si="54"/>
        <v>0</v>
      </c>
      <c r="J437" s="151" t="str">
        <f t="shared" si="55"/>
        <v/>
      </c>
      <c r="K437" s="151" t="str">
        <f t="shared" si="56"/>
        <v/>
      </c>
      <c r="L437" s="151" t="str">
        <f t="shared" si="57"/>
        <v/>
      </c>
      <c r="M437" s="151" t="str">
        <f t="shared" si="58"/>
        <v/>
      </c>
      <c r="N437" s="151" t="str">
        <f t="shared" si="59"/>
        <v/>
      </c>
      <c r="O437" s="151" t="str">
        <f t="shared" si="60"/>
        <v/>
      </c>
      <c r="P437" s="151" t="str">
        <f t="shared" si="61"/>
        <v/>
      </c>
      <c r="Q437" s="151" t="str">
        <f t="shared" si="62"/>
        <v/>
      </c>
    </row>
    <row r="438" spans="1:17">
      <c r="A438" s="75"/>
      <c r="H438" s="139" t="str">
        <f>IF(ISTEXT(VLOOKUP(G438,Rubrieken!A:B,2,FALSE)),VLOOKUP(G438,Rubrieken!A:B,2,FALSE),"")</f>
        <v/>
      </c>
      <c r="I438" s="150">
        <f t="shared" si="54"/>
        <v>0</v>
      </c>
      <c r="J438" s="151" t="str">
        <f t="shared" si="55"/>
        <v/>
      </c>
      <c r="K438" s="151" t="str">
        <f t="shared" si="56"/>
        <v/>
      </c>
      <c r="L438" s="151" t="str">
        <f t="shared" si="57"/>
        <v/>
      </c>
      <c r="M438" s="151" t="str">
        <f t="shared" si="58"/>
        <v/>
      </c>
      <c r="N438" s="151" t="str">
        <f t="shared" si="59"/>
        <v/>
      </c>
      <c r="O438" s="151" t="str">
        <f t="shared" si="60"/>
        <v/>
      </c>
      <c r="P438" s="151" t="str">
        <f t="shared" si="61"/>
        <v/>
      </c>
      <c r="Q438" s="151" t="str">
        <f t="shared" si="62"/>
        <v/>
      </c>
    </row>
    <row r="439" spans="1:17">
      <c r="A439" s="75"/>
      <c r="H439" s="139" t="str">
        <f>IF(ISTEXT(VLOOKUP(G439,Rubrieken!A:B,2,FALSE)),VLOOKUP(G439,Rubrieken!A:B,2,FALSE),"")</f>
        <v/>
      </c>
      <c r="I439" s="150">
        <f t="shared" si="54"/>
        <v>0</v>
      </c>
      <c r="J439" s="151" t="str">
        <f t="shared" si="55"/>
        <v/>
      </c>
      <c r="K439" s="151" t="str">
        <f t="shared" si="56"/>
        <v/>
      </c>
      <c r="L439" s="151" t="str">
        <f t="shared" si="57"/>
        <v/>
      </c>
      <c r="M439" s="151" t="str">
        <f t="shared" si="58"/>
        <v/>
      </c>
      <c r="N439" s="151" t="str">
        <f t="shared" si="59"/>
        <v/>
      </c>
      <c r="O439" s="151" t="str">
        <f t="shared" si="60"/>
        <v/>
      </c>
      <c r="P439" s="151" t="str">
        <f t="shared" si="61"/>
        <v/>
      </c>
      <c r="Q439" s="151" t="str">
        <f t="shared" si="62"/>
        <v/>
      </c>
    </row>
    <row r="440" spans="1:17">
      <c r="A440" s="75"/>
      <c r="H440" s="139" t="str">
        <f>IF(ISTEXT(VLOOKUP(G440,Rubrieken!A:B,2,FALSE)),VLOOKUP(G440,Rubrieken!A:B,2,FALSE),"")</f>
        <v/>
      </c>
      <c r="I440" s="150">
        <f t="shared" si="54"/>
        <v>0</v>
      </c>
      <c r="J440" s="151" t="str">
        <f t="shared" si="55"/>
        <v/>
      </c>
      <c r="K440" s="151" t="str">
        <f t="shared" si="56"/>
        <v/>
      </c>
      <c r="L440" s="151" t="str">
        <f t="shared" si="57"/>
        <v/>
      </c>
      <c r="M440" s="151" t="str">
        <f t="shared" si="58"/>
        <v/>
      </c>
      <c r="N440" s="151" t="str">
        <f t="shared" si="59"/>
        <v/>
      </c>
      <c r="O440" s="151" t="str">
        <f t="shared" si="60"/>
        <v/>
      </c>
      <c r="P440" s="151" t="str">
        <f t="shared" si="61"/>
        <v/>
      </c>
      <c r="Q440" s="151" t="str">
        <f t="shared" si="62"/>
        <v/>
      </c>
    </row>
    <row r="441" spans="1:17">
      <c r="A441" s="75"/>
      <c r="H441" s="139" t="str">
        <f>IF(ISTEXT(VLOOKUP(G441,Rubrieken!A:B,2,FALSE)),VLOOKUP(G441,Rubrieken!A:B,2,FALSE),"")</f>
        <v/>
      </c>
      <c r="I441" s="150">
        <f t="shared" si="54"/>
        <v>0</v>
      </c>
      <c r="J441" s="151" t="str">
        <f t="shared" si="55"/>
        <v/>
      </c>
      <c r="K441" s="151" t="str">
        <f t="shared" si="56"/>
        <v/>
      </c>
      <c r="L441" s="151" t="str">
        <f t="shared" si="57"/>
        <v/>
      </c>
      <c r="M441" s="151" t="str">
        <f t="shared" si="58"/>
        <v/>
      </c>
      <c r="N441" s="151" t="str">
        <f t="shared" si="59"/>
        <v/>
      </c>
      <c r="O441" s="151" t="str">
        <f t="shared" si="60"/>
        <v/>
      </c>
      <c r="P441" s="151" t="str">
        <f t="shared" si="61"/>
        <v/>
      </c>
      <c r="Q441" s="151" t="str">
        <f t="shared" si="62"/>
        <v/>
      </c>
    </row>
    <row r="442" spans="1:17">
      <c r="A442" s="75"/>
      <c r="H442" s="139" t="str">
        <f>IF(ISTEXT(VLOOKUP(G442,Rubrieken!A:B,2,FALSE)),VLOOKUP(G442,Rubrieken!A:B,2,FALSE),"")</f>
        <v/>
      </c>
      <c r="I442" s="150">
        <f t="shared" si="54"/>
        <v>0</v>
      </c>
      <c r="J442" s="151" t="str">
        <f t="shared" si="55"/>
        <v/>
      </c>
      <c r="K442" s="151" t="str">
        <f t="shared" si="56"/>
        <v/>
      </c>
      <c r="L442" s="151" t="str">
        <f t="shared" si="57"/>
        <v/>
      </c>
      <c r="M442" s="151" t="str">
        <f t="shared" si="58"/>
        <v/>
      </c>
      <c r="N442" s="151" t="str">
        <f t="shared" si="59"/>
        <v/>
      </c>
      <c r="O442" s="151" t="str">
        <f t="shared" si="60"/>
        <v/>
      </c>
      <c r="P442" s="151" t="str">
        <f t="shared" si="61"/>
        <v/>
      </c>
      <c r="Q442" s="151" t="str">
        <f t="shared" si="62"/>
        <v/>
      </c>
    </row>
    <row r="443" spans="1:17">
      <c r="A443" s="75"/>
      <c r="H443" s="139" t="str">
        <f>IF(ISTEXT(VLOOKUP(G443,Rubrieken!A:B,2,FALSE)),VLOOKUP(G443,Rubrieken!A:B,2,FALSE),"")</f>
        <v/>
      </c>
      <c r="I443" s="150">
        <f t="shared" si="54"/>
        <v>0</v>
      </c>
      <c r="J443" s="151" t="str">
        <f t="shared" si="55"/>
        <v/>
      </c>
      <c r="K443" s="151" t="str">
        <f t="shared" si="56"/>
        <v/>
      </c>
      <c r="L443" s="151" t="str">
        <f t="shared" si="57"/>
        <v/>
      </c>
      <c r="M443" s="151" t="str">
        <f t="shared" si="58"/>
        <v/>
      </c>
      <c r="N443" s="151" t="str">
        <f t="shared" si="59"/>
        <v/>
      </c>
      <c r="O443" s="151" t="str">
        <f t="shared" si="60"/>
        <v/>
      </c>
      <c r="P443" s="151" t="str">
        <f t="shared" si="61"/>
        <v/>
      </c>
      <c r="Q443" s="151" t="str">
        <f t="shared" si="62"/>
        <v/>
      </c>
    </row>
    <row r="444" spans="1:17">
      <c r="A444" s="75"/>
      <c r="H444" s="139" t="str">
        <f>IF(ISTEXT(VLOOKUP(G444,Rubrieken!A:B,2,FALSE)),VLOOKUP(G444,Rubrieken!A:B,2,FALSE),"")</f>
        <v/>
      </c>
      <c r="I444" s="150">
        <f t="shared" si="54"/>
        <v>0</v>
      </c>
      <c r="J444" s="151" t="str">
        <f t="shared" si="55"/>
        <v/>
      </c>
      <c r="K444" s="151" t="str">
        <f t="shared" si="56"/>
        <v/>
      </c>
      <c r="L444" s="151" t="str">
        <f t="shared" si="57"/>
        <v/>
      </c>
      <c r="M444" s="151" t="str">
        <f t="shared" si="58"/>
        <v/>
      </c>
      <c r="N444" s="151" t="str">
        <f t="shared" si="59"/>
        <v/>
      </c>
      <c r="O444" s="151" t="str">
        <f t="shared" si="60"/>
        <v/>
      </c>
      <c r="P444" s="151" t="str">
        <f t="shared" si="61"/>
        <v/>
      </c>
      <c r="Q444" s="151" t="str">
        <f t="shared" si="62"/>
        <v/>
      </c>
    </row>
    <row r="445" spans="1:17">
      <c r="A445" s="75"/>
      <c r="H445" s="139" t="str">
        <f>IF(ISTEXT(VLOOKUP(G445,Rubrieken!A:B,2,FALSE)),VLOOKUP(G445,Rubrieken!A:B,2,FALSE),"")</f>
        <v/>
      </c>
      <c r="I445" s="150">
        <f t="shared" si="54"/>
        <v>0</v>
      </c>
      <c r="J445" s="151" t="str">
        <f t="shared" si="55"/>
        <v/>
      </c>
      <c r="K445" s="151" t="str">
        <f t="shared" si="56"/>
        <v/>
      </c>
      <c r="L445" s="151" t="str">
        <f t="shared" si="57"/>
        <v/>
      </c>
      <c r="M445" s="151" t="str">
        <f t="shared" si="58"/>
        <v/>
      </c>
      <c r="N445" s="151" t="str">
        <f t="shared" si="59"/>
        <v/>
      </c>
      <c r="O445" s="151" t="str">
        <f t="shared" si="60"/>
        <v/>
      </c>
      <c r="P445" s="151" t="str">
        <f t="shared" si="61"/>
        <v/>
      </c>
      <c r="Q445" s="151" t="str">
        <f t="shared" si="62"/>
        <v/>
      </c>
    </row>
    <row r="446" spans="1:17">
      <c r="A446" s="75"/>
      <c r="H446" s="139" t="str">
        <f>IF(ISTEXT(VLOOKUP(G446,Rubrieken!A:B,2,FALSE)),VLOOKUP(G446,Rubrieken!A:B,2,FALSE),"")</f>
        <v/>
      </c>
      <c r="I446" s="150">
        <f t="shared" si="54"/>
        <v>0</v>
      </c>
      <c r="J446" s="151" t="str">
        <f t="shared" si="55"/>
        <v/>
      </c>
      <c r="K446" s="151" t="str">
        <f t="shared" si="56"/>
        <v/>
      </c>
      <c r="L446" s="151" t="str">
        <f t="shared" si="57"/>
        <v/>
      </c>
      <c r="M446" s="151" t="str">
        <f t="shared" si="58"/>
        <v/>
      </c>
      <c r="N446" s="151" t="str">
        <f t="shared" si="59"/>
        <v/>
      </c>
      <c r="O446" s="151" t="str">
        <f t="shared" si="60"/>
        <v/>
      </c>
      <c r="P446" s="151" t="str">
        <f t="shared" si="61"/>
        <v/>
      </c>
      <c r="Q446" s="151" t="str">
        <f t="shared" si="62"/>
        <v/>
      </c>
    </row>
    <row r="447" spans="1:17">
      <c r="A447" s="75"/>
      <c r="H447" s="139" t="str">
        <f>IF(ISTEXT(VLOOKUP(G447,Rubrieken!A:B,2,FALSE)),VLOOKUP(G447,Rubrieken!A:B,2,FALSE),"")</f>
        <v/>
      </c>
      <c r="I447" s="150">
        <f t="shared" si="54"/>
        <v>0</v>
      </c>
      <c r="J447" s="151" t="str">
        <f t="shared" si="55"/>
        <v/>
      </c>
      <c r="K447" s="151" t="str">
        <f t="shared" si="56"/>
        <v/>
      </c>
      <c r="L447" s="151" t="str">
        <f t="shared" si="57"/>
        <v/>
      </c>
      <c r="M447" s="151" t="str">
        <f t="shared" si="58"/>
        <v/>
      </c>
      <c r="N447" s="151" t="str">
        <f t="shared" si="59"/>
        <v/>
      </c>
      <c r="O447" s="151" t="str">
        <f t="shared" si="60"/>
        <v/>
      </c>
      <c r="P447" s="151" t="str">
        <f t="shared" si="61"/>
        <v/>
      </c>
      <c r="Q447" s="151" t="str">
        <f t="shared" si="62"/>
        <v/>
      </c>
    </row>
    <row r="448" spans="1:17">
      <c r="A448" s="75"/>
      <c r="H448" s="139" t="str">
        <f>IF(ISTEXT(VLOOKUP(G448,Rubrieken!A:B,2,FALSE)),VLOOKUP(G448,Rubrieken!A:B,2,FALSE),"")</f>
        <v/>
      </c>
      <c r="I448" s="150">
        <f t="shared" si="54"/>
        <v>0</v>
      </c>
      <c r="J448" s="151" t="str">
        <f t="shared" si="55"/>
        <v/>
      </c>
      <c r="K448" s="151" t="str">
        <f t="shared" si="56"/>
        <v/>
      </c>
      <c r="L448" s="151" t="str">
        <f t="shared" si="57"/>
        <v/>
      </c>
      <c r="M448" s="151" t="str">
        <f t="shared" si="58"/>
        <v/>
      </c>
      <c r="N448" s="151" t="str">
        <f t="shared" si="59"/>
        <v/>
      </c>
      <c r="O448" s="151" t="str">
        <f t="shared" si="60"/>
        <v/>
      </c>
      <c r="P448" s="151" t="str">
        <f t="shared" si="61"/>
        <v/>
      </c>
      <c r="Q448" s="151" t="str">
        <f t="shared" si="62"/>
        <v/>
      </c>
    </row>
    <row r="449" spans="1:17">
      <c r="A449" s="75"/>
      <c r="H449" s="139" t="str">
        <f>IF(ISTEXT(VLOOKUP(G449,Rubrieken!A:B,2,FALSE)),VLOOKUP(G449,Rubrieken!A:B,2,FALSE),"")</f>
        <v/>
      </c>
      <c r="I449" s="150">
        <f t="shared" si="54"/>
        <v>0</v>
      </c>
      <c r="J449" s="151" t="str">
        <f t="shared" si="55"/>
        <v/>
      </c>
      <c r="K449" s="151" t="str">
        <f t="shared" si="56"/>
        <v/>
      </c>
      <c r="L449" s="151" t="str">
        <f t="shared" si="57"/>
        <v/>
      </c>
      <c r="M449" s="151" t="str">
        <f t="shared" si="58"/>
        <v/>
      </c>
      <c r="N449" s="151" t="str">
        <f t="shared" si="59"/>
        <v/>
      </c>
      <c r="O449" s="151" t="str">
        <f t="shared" si="60"/>
        <v/>
      </c>
      <c r="P449" s="151" t="str">
        <f t="shared" si="61"/>
        <v/>
      </c>
      <c r="Q449" s="151" t="str">
        <f t="shared" si="62"/>
        <v/>
      </c>
    </row>
    <row r="450" spans="1:17">
      <c r="A450" s="75"/>
      <c r="H450" s="139" t="str">
        <f>IF(ISTEXT(VLOOKUP(G450,Rubrieken!A:B,2,FALSE)),VLOOKUP(G450,Rubrieken!A:B,2,FALSE),"")</f>
        <v/>
      </c>
      <c r="I450" s="150">
        <f t="shared" si="54"/>
        <v>0</v>
      </c>
      <c r="J450" s="151" t="str">
        <f t="shared" si="55"/>
        <v/>
      </c>
      <c r="K450" s="151" t="str">
        <f t="shared" si="56"/>
        <v/>
      </c>
      <c r="L450" s="151" t="str">
        <f t="shared" si="57"/>
        <v/>
      </c>
      <c r="M450" s="151" t="str">
        <f t="shared" si="58"/>
        <v/>
      </c>
      <c r="N450" s="151" t="str">
        <f t="shared" si="59"/>
        <v/>
      </c>
      <c r="O450" s="151" t="str">
        <f t="shared" si="60"/>
        <v/>
      </c>
      <c r="P450" s="151" t="str">
        <f t="shared" si="61"/>
        <v/>
      </c>
      <c r="Q450" s="151" t="str">
        <f t="shared" si="62"/>
        <v/>
      </c>
    </row>
    <row r="451" spans="1:17">
      <c r="A451" s="75"/>
      <c r="H451" s="139" t="str">
        <f>IF(ISTEXT(VLOOKUP(G451,Rubrieken!A:B,2,FALSE)),VLOOKUP(G451,Rubrieken!A:B,2,FALSE),"")</f>
        <v/>
      </c>
      <c r="I451" s="150">
        <f t="shared" si="54"/>
        <v>0</v>
      </c>
      <c r="J451" s="151" t="str">
        <f t="shared" si="55"/>
        <v/>
      </c>
      <c r="K451" s="151" t="str">
        <f t="shared" si="56"/>
        <v/>
      </c>
      <c r="L451" s="151" t="str">
        <f t="shared" si="57"/>
        <v/>
      </c>
      <c r="M451" s="151" t="str">
        <f t="shared" si="58"/>
        <v/>
      </c>
      <c r="N451" s="151" t="str">
        <f t="shared" si="59"/>
        <v/>
      </c>
      <c r="O451" s="151" t="str">
        <f t="shared" si="60"/>
        <v/>
      </c>
      <c r="P451" s="151" t="str">
        <f t="shared" si="61"/>
        <v/>
      </c>
      <c r="Q451" s="151" t="str">
        <f t="shared" si="62"/>
        <v/>
      </c>
    </row>
    <row r="452" spans="1:17">
      <c r="A452" s="75"/>
      <c r="H452" s="139" t="str">
        <f>IF(ISTEXT(VLOOKUP(G452,Rubrieken!A:B,2,FALSE)),VLOOKUP(G452,Rubrieken!A:B,2,FALSE),"")</f>
        <v/>
      </c>
      <c r="I452" s="150">
        <f t="shared" si="54"/>
        <v>0</v>
      </c>
      <c r="J452" s="151" t="str">
        <f t="shared" si="55"/>
        <v/>
      </c>
      <c r="K452" s="151" t="str">
        <f t="shared" si="56"/>
        <v/>
      </c>
      <c r="L452" s="151" t="str">
        <f t="shared" si="57"/>
        <v/>
      </c>
      <c r="M452" s="151" t="str">
        <f t="shared" si="58"/>
        <v/>
      </c>
      <c r="N452" s="151" t="str">
        <f t="shared" si="59"/>
        <v/>
      </c>
      <c r="O452" s="151" t="str">
        <f t="shared" si="60"/>
        <v/>
      </c>
      <c r="P452" s="151" t="str">
        <f t="shared" si="61"/>
        <v/>
      </c>
      <c r="Q452" s="151" t="str">
        <f t="shared" si="62"/>
        <v/>
      </c>
    </row>
    <row r="453" spans="1:17">
      <c r="A453" s="75"/>
      <c r="H453" s="139" t="str">
        <f>IF(ISTEXT(VLOOKUP(G453,Rubrieken!A:B,2,FALSE)),VLOOKUP(G453,Rubrieken!A:B,2,FALSE),"")</f>
        <v/>
      </c>
      <c r="I453" s="150">
        <f t="shared" si="54"/>
        <v>0</v>
      </c>
      <c r="J453" s="151" t="str">
        <f t="shared" si="55"/>
        <v/>
      </c>
      <c r="K453" s="151" t="str">
        <f t="shared" si="56"/>
        <v/>
      </c>
      <c r="L453" s="151" t="str">
        <f t="shared" si="57"/>
        <v/>
      </c>
      <c r="M453" s="151" t="str">
        <f t="shared" si="58"/>
        <v/>
      </c>
      <c r="N453" s="151" t="str">
        <f t="shared" si="59"/>
        <v/>
      </c>
      <c r="O453" s="151" t="str">
        <f t="shared" si="60"/>
        <v/>
      </c>
      <c r="P453" s="151" t="str">
        <f t="shared" si="61"/>
        <v/>
      </c>
      <c r="Q453" s="151" t="str">
        <f t="shared" si="62"/>
        <v/>
      </c>
    </row>
    <row r="454" spans="1:17">
      <c r="A454" s="75"/>
      <c r="H454" s="139" t="str">
        <f>IF(ISTEXT(VLOOKUP(G454,Rubrieken!A:B,2,FALSE)),VLOOKUP(G454,Rubrieken!A:B,2,FALSE),"")</f>
        <v/>
      </c>
      <c r="I454" s="150">
        <f t="shared" si="54"/>
        <v>0</v>
      </c>
      <c r="J454" s="151" t="str">
        <f t="shared" si="55"/>
        <v/>
      </c>
      <c r="K454" s="151" t="str">
        <f t="shared" si="56"/>
        <v/>
      </c>
      <c r="L454" s="151" t="str">
        <f t="shared" si="57"/>
        <v/>
      </c>
      <c r="M454" s="151" t="str">
        <f t="shared" si="58"/>
        <v/>
      </c>
      <c r="N454" s="151" t="str">
        <f t="shared" si="59"/>
        <v/>
      </c>
      <c r="O454" s="151" t="str">
        <f t="shared" si="60"/>
        <v/>
      </c>
      <c r="P454" s="151" t="str">
        <f t="shared" si="61"/>
        <v/>
      </c>
      <c r="Q454" s="151" t="str">
        <f t="shared" si="62"/>
        <v/>
      </c>
    </row>
    <row r="455" spans="1:17">
      <c r="A455" s="75"/>
      <c r="H455" s="139" t="str">
        <f>IF(ISTEXT(VLOOKUP(G455,Rubrieken!A:B,2,FALSE)),VLOOKUP(G455,Rubrieken!A:B,2,FALSE),"")</f>
        <v/>
      </c>
      <c r="I455" s="150">
        <f t="shared" si="54"/>
        <v>0</v>
      </c>
      <c r="J455" s="151" t="str">
        <f t="shared" si="55"/>
        <v/>
      </c>
      <c r="K455" s="151" t="str">
        <f t="shared" si="56"/>
        <v/>
      </c>
      <c r="L455" s="151" t="str">
        <f t="shared" si="57"/>
        <v/>
      </c>
      <c r="M455" s="151" t="str">
        <f t="shared" si="58"/>
        <v/>
      </c>
      <c r="N455" s="151" t="str">
        <f t="shared" si="59"/>
        <v/>
      </c>
      <c r="O455" s="151" t="str">
        <f t="shared" si="60"/>
        <v/>
      </c>
      <c r="P455" s="151" t="str">
        <f t="shared" si="61"/>
        <v/>
      </c>
      <c r="Q455" s="151" t="str">
        <f t="shared" si="62"/>
        <v/>
      </c>
    </row>
    <row r="456" spans="1:17">
      <c r="A456" s="75"/>
      <c r="H456" s="139" t="str">
        <f>IF(ISTEXT(VLOOKUP(G456,Rubrieken!A:B,2,FALSE)),VLOOKUP(G456,Rubrieken!A:B,2,FALSE),"")</f>
        <v/>
      </c>
      <c r="I456" s="150">
        <f t="shared" ref="I456:I502" si="63">D456-E456+F456</f>
        <v>0</v>
      </c>
      <c r="J456" s="151" t="str">
        <f t="shared" ref="J456:J519" si="64">CONCATENATE(K456,L456,M456,N456,O456,P456)</f>
        <v/>
      </c>
      <c r="K456" s="151" t="str">
        <f t="shared" ref="K456:K519" si="65">IF(AND(D456=0,E456=0),"",IF(H456="","Er is nog geen rubriek ingevuld. ",""))</f>
        <v/>
      </c>
      <c r="L456" s="151" t="str">
        <f t="shared" ref="L456:L519" si="66">IF(AND(ISNUMBER(D456),ISNUMBER(E456),(D456*E456)^2&gt;0),"Bedrag in en uit zijn beiden ingevuld. ","")</f>
        <v/>
      </c>
      <c r="M456" s="151" t="str">
        <f t="shared" ref="M456:M519" si="67">IF(AND(D456&gt;0,ISNUMBER(F456&gt;0)),"Geen btw bij bank inkomsten. ","")</f>
        <v/>
      </c>
      <c r="N456" s="151" t="str">
        <f t="shared" ref="N456:N519" si="68">IF(ISNUMBER(E456),IF(F456/0.182&gt;E456,"Btw is groter dan 21%. ",""),"")</f>
        <v/>
      </c>
      <c r="O456" s="151" t="str">
        <f t="shared" ref="O456:O519" si="69">IF(I456=0,"",IF(Q456="","Geen datum ingevuld. ",""))</f>
        <v/>
      </c>
      <c r="P456" s="151" t="str">
        <f t="shared" ref="P456:P519" si="70">IF(I456&lt;&gt;0,IF(CONCATENATE(K456,L456,M456,N456,O456)="","Hele regel is goed!",""),"")</f>
        <v/>
      </c>
      <c r="Q456" s="151" t="str">
        <f t="shared" ref="Q456:Q519" si="71">IF(B456="","",CEILING(MONTH(B456)/3,1))</f>
        <v/>
      </c>
    </row>
    <row r="457" spans="1:17">
      <c r="A457" s="75"/>
      <c r="H457" s="139" t="str">
        <f>IF(ISTEXT(VLOOKUP(G457,Rubrieken!A:B,2,FALSE)),VLOOKUP(G457,Rubrieken!A:B,2,FALSE),"")</f>
        <v/>
      </c>
      <c r="I457" s="150">
        <f t="shared" si="63"/>
        <v>0</v>
      </c>
      <c r="J457" s="151" t="str">
        <f t="shared" si="64"/>
        <v/>
      </c>
      <c r="K457" s="151" t="str">
        <f t="shared" si="65"/>
        <v/>
      </c>
      <c r="L457" s="151" t="str">
        <f t="shared" si="66"/>
        <v/>
      </c>
      <c r="M457" s="151" t="str">
        <f t="shared" si="67"/>
        <v/>
      </c>
      <c r="N457" s="151" t="str">
        <f t="shared" si="68"/>
        <v/>
      </c>
      <c r="O457" s="151" t="str">
        <f t="shared" si="69"/>
        <v/>
      </c>
      <c r="P457" s="151" t="str">
        <f t="shared" si="70"/>
        <v/>
      </c>
      <c r="Q457" s="151" t="str">
        <f t="shared" si="71"/>
        <v/>
      </c>
    </row>
    <row r="458" spans="1:17">
      <c r="A458" s="75"/>
      <c r="H458" s="139" t="str">
        <f>IF(ISTEXT(VLOOKUP(G458,Rubrieken!A:B,2,FALSE)),VLOOKUP(G458,Rubrieken!A:B,2,FALSE),"")</f>
        <v/>
      </c>
      <c r="I458" s="150">
        <f t="shared" si="63"/>
        <v>0</v>
      </c>
      <c r="J458" s="151" t="str">
        <f t="shared" si="64"/>
        <v/>
      </c>
      <c r="K458" s="151" t="str">
        <f t="shared" si="65"/>
        <v/>
      </c>
      <c r="L458" s="151" t="str">
        <f t="shared" si="66"/>
        <v/>
      </c>
      <c r="M458" s="151" t="str">
        <f t="shared" si="67"/>
        <v/>
      </c>
      <c r="N458" s="151" t="str">
        <f t="shared" si="68"/>
        <v/>
      </c>
      <c r="O458" s="151" t="str">
        <f t="shared" si="69"/>
        <v/>
      </c>
      <c r="P458" s="151" t="str">
        <f t="shared" si="70"/>
        <v/>
      </c>
      <c r="Q458" s="151" t="str">
        <f t="shared" si="71"/>
        <v/>
      </c>
    </row>
    <row r="459" spans="1:17">
      <c r="A459" s="75"/>
      <c r="H459" s="139" t="str">
        <f>IF(ISTEXT(VLOOKUP(G459,Rubrieken!A:B,2,FALSE)),VLOOKUP(G459,Rubrieken!A:B,2,FALSE),"")</f>
        <v/>
      </c>
      <c r="I459" s="150">
        <f t="shared" si="63"/>
        <v>0</v>
      </c>
      <c r="J459" s="151" t="str">
        <f t="shared" si="64"/>
        <v/>
      </c>
      <c r="K459" s="151" t="str">
        <f t="shared" si="65"/>
        <v/>
      </c>
      <c r="L459" s="151" t="str">
        <f t="shared" si="66"/>
        <v/>
      </c>
      <c r="M459" s="151" t="str">
        <f t="shared" si="67"/>
        <v/>
      </c>
      <c r="N459" s="151" t="str">
        <f t="shared" si="68"/>
        <v/>
      </c>
      <c r="O459" s="151" t="str">
        <f t="shared" si="69"/>
        <v/>
      </c>
      <c r="P459" s="151" t="str">
        <f t="shared" si="70"/>
        <v/>
      </c>
      <c r="Q459" s="151" t="str">
        <f t="shared" si="71"/>
        <v/>
      </c>
    </row>
    <row r="460" spans="1:17">
      <c r="A460" s="75"/>
      <c r="H460" s="139" t="str">
        <f>IF(ISTEXT(VLOOKUP(G460,Rubrieken!A:B,2,FALSE)),VLOOKUP(G460,Rubrieken!A:B,2,FALSE),"")</f>
        <v/>
      </c>
      <c r="I460" s="150">
        <f t="shared" si="63"/>
        <v>0</v>
      </c>
      <c r="J460" s="151" t="str">
        <f t="shared" si="64"/>
        <v/>
      </c>
      <c r="K460" s="151" t="str">
        <f t="shared" si="65"/>
        <v/>
      </c>
      <c r="L460" s="151" t="str">
        <f t="shared" si="66"/>
        <v/>
      </c>
      <c r="M460" s="151" t="str">
        <f t="shared" si="67"/>
        <v/>
      </c>
      <c r="N460" s="151" t="str">
        <f t="shared" si="68"/>
        <v/>
      </c>
      <c r="O460" s="151" t="str">
        <f t="shared" si="69"/>
        <v/>
      </c>
      <c r="P460" s="151" t="str">
        <f t="shared" si="70"/>
        <v/>
      </c>
      <c r="Q460" s="151" t="str">
        <f t="shared" si="71"/>
        <v/>
      </c>
    </row>
    <row r="461" spans="1:17">
      <c r="A461" s="75"/>
      <c r="H461" s="139" t="str">
        <f>IF(ISTEXT(VLOOKUP(G461,Rubrieken!A:B,2,FALSE)),VLOOKUP(G461,Rubrieken!A:B,2,FALSE),"")</f>
        <v/>
      </c>
      <c r="I461" s="150">
        <f t="shared" si="63"/>
        <v>0</v>
      </c>
      <c r="J461" s="151" t="str">
        <f t="shared" si="64"/>
        <v/>
      </c>
      <c r="K461" s="151" t="str">
        <f t="shared" si="65"/>
        <v/>
      </c>
      <c r="L461" s="151" t="str">
        <f t="shared" si="66"/>
        <v/>
      </c>
      <c r="M461" s="151" t="str">
        <f t="shared" si="67"/>
        <v/>
      </c>
      <c r="N461" s="151" t="str">
        <f t="shared" si="68"/>
        <v/>
      </c>
      <c r="O461" s="151" t="str">
        <f t="shared" si="69"/>
        <v/>
      </c>
      <c r="P461" s="151" t="str">
        <f t="shared" si="70"/>
        <v/>
      </c>
      <c r="Q461" s="151" t="str">
        <f t="shared" si="71"/>
        <v/>
      </c>
    </row>
    <row r="462" spans="1:17">
      <c r="A462" s="75"/>
      <c r="H462" s="139" t="str">
        <f>IF(ISTEXT(VLOOKUP(G462,Rubrieken!A:B,2,FALSE)),VLOOKUP(G462,Rubrieken!A:B,2,FALSE),"")</f>
        <v/>
      </c>
      <c r="I462" s="150">
        <f t="shared" si="63"/>
        <v>0</v>
      </c>
      <c r="J462" s="151" t="str">
        <f t="shared" si="64"/>
        <v/>
      </c>
      <c r="K462" s="151" t="str">
        <f t="shared" si="65"/>
        <v/>
      </c>
      <c r="L462" s="151" t="str">
        <f t="shared" si="66"/>
        <v/>
      </c>
      <c r="M462" s="151" t="str">
        <f t="shared" si="67"/>
        <v/>
      </c>
      <c r="N462" s="151" t="str">
        <f t="shared" si="68"/>
        <v/>
      </c>
      <c r="O462" s="151" t="str">
        <f t="shared" si="69"/>
        <v/>
      </c>
      <c r="P462" s="151" t="str">
        <f t="shared" si="70"/>
        <v/>
      </c>
      <c r="Q462" s="151" t="str">
        <f t="shared" si="71"/>
        <v/>
      </c>
    </row>
    <row r="463" spans="1:17">
      <c r="A463" s="75"/>
      <c r="H463" s="139" t="str">
        <f>IF(ISTEXT(VLOOKUP(G463,Rubrieken!A:B,2,FALSE)),VLOOKUP(G463,Rubrieken!A:B,2,FALSE),"")</f>
        <v/>
      </c>
      <c r="I463" s="150">
        <f t="shared" si="63"/>
        <v>0</v>
      </c>
      <c r="J463" s="151" t="str">
        <f t="shared" si="64"/>
        <v/>
      </c>
      <c r="K463" s="151" t="str">
        <f t="shared" si="65"/>
        <v/>
      </c>
      <c r="L463" s="151" t="str">
        <f t="shared" si="66"/>
        <v/>
      </c>
      <c r="M463" s="151" t="str">
        <f t="shared" si="67"/>
        <v/>
      </c>
      <c r="N463" s="151" t="str">
        <f t="shared" si="68"/>
        <v/>
      </c>
      <c r="O463" s="151" t="str">
        <f t="shared" si="69"/>
        <v/>
      </c>
      <c r="P463" s="151" t="str">
        <f t="shared" si="70"/>
        <v/>
      </c>
      <c r="Q463" s="151" t="str">
        <f t="shared" si="71"/>
        <v/>
      </c>
    </row>
    <row r="464" spans="1:17">
      <c r="A464" s="75"/>
      <c r="H464" s="139" t="str">
        <f>IF(ISTEXT(VLOOKUP(G464,Rubrieken!A:B,2,FALSE)),VLOOKUP(G464,Rubrieken!A:B,2,FALSE),"")</f>
        <v/>
      </c>
      <c r="I464" s="150">
        <f t="shared" si="63"/>
        <v>0</v>
      </c>
      <c r="J464" s="151" t="str">
        <f t="shared" si="64"/>
        <v/>
      </c>
      <c r="K464" s="151" t="str">
        <f t="shared" si="65"/>
        <v/>
      </c>
      <c r="L464" s="151" t="str">
        <f t="shared" si="66"/>
        <v/>
      </c>
      <c r="M464" s="151" t="str">
        <f t="shared" si="67"/>
        <v/>
      </c>
      <c r="N464" s="151" t="str">
        <f t="shared" si="68"/>
        <v/>
      </c>
      <c r="O464" s="151" t="str">
        <f t="shared" si="69"/>
        <v/>
      </c>
      <c r="P464" s="151" t="str">
        <f t="shared" si="70"/>
        <v/>
      </c>
      <c r="Q464" s="151" t="str">
        <f t="shared" si="71"/>
        <v/>
      </c>
    </row>
    <row r="465" spans="1:17">
      <c r="A465" s="75"/>
      <c r="H465" s="139" t="str">
        <f>IF(ISTEXT(VLOOKUP(G465,Rubrieken!A:B,2,FALSE)),VLOOKUP(G465,Rubrieken!A:B,2,FALSE),"")</f>
        <v/>
      </c>
      <c r="I465" s="150">
        <f t="shared" si="63"/>
        <v>0</v>
      </c>
      <c r="J465" s="151" t="str">
        <f t="shared" si="64"/>
        <v/>
      </c>
      <c r="K465" s="151" t="str">
        <f t="shared" si="65"/>
        <v/>
      </c>
      <c r="L465" s="151" t="str">
        <f t="shared" si="66"/>
        <v/>
      </c>
      <c r="M465" s="151" t="str">
        <f t="shared" si="67"/>
        <v/>
      </c>
      <c r="N465" s="151" t="str">
        <f t="shared" si="68"/>
        <v/>
      </c>
      <c r="O465" s="151" t="str">
        <f t="shared" si="69"/>
        <v/>
      </c>
      <c r="P465" s="151" t="str">
        <f t="shared" si="70"/>
        <v/>
      </c>
      <c r="Q465" s="151" t="str">
        <f t="shared" si="71"/>
        <v/>
      </c>
    </row>
    <row r="466" spans="1:17">
      <c r="A466" s="75"/>
      <c r="H466" s="139" t="str">
        <f>IF(ISTEXT(VLOOKUP(G466,Rubrieken!A:B,2,FALSE)),VLOOKUP(G466,Rubrieken!A:B,2,FALSE),"")</f>
        <v/>
      </c>
      <c r="I466" s="150">
        <f t="shared" si="63"/>
        <v>0</v>
      </c>
      <c r="J466" s="151" t="str">
        <f t="shared" si="64"/>
        <v/>
      </c>
      <c r="K466" s="151" t="str">
        <f t="shared" si="65"/>
        <v/>
      </c>
      <c r="L466" s="151" t="str">
        <f t="shared" si="66"/>
        <v/>
      </c>
      <c r="M466" s="151" t="str">
        <f t="shared" si="67"/>
        <v/>
      </c>
      <c r="N466" s="151" t="str">
        <f t="shared" si="68"/>
        <v/>
      </c>
      <c r="O466" s="151" t="str">
        <f t="shared" si="69"/>
        <v/>
      </c>
      <c r="P466" s="151" t="str">
        <f t="shared" si="70"/>
        <v/>
      </c>
      <c r="Q466" s="151" t="str">
        <f t="shared" si="71"/>
        <v/>
      </c>
    </row>
    <row r="467" spans="1:17">
      <c r="A467" s="75"/>
      <c r="H467" s="139" t="str">
        <f>IF(ISTEXT(VLOOKUP(G467,Rubrieken!A:B,2,FALSE)),VLOOKUP(G467,Rubrieken!A:B,2,FALSE),"")</f>
        <v/>
      </c>
      <c r="I467" s="150">
        <f t="shared" si="63"/>
        <v>0</v>
      </c>
      <c r="J467" s="151" t="str">
        <f t="shared" si="64"/>
        <v/>
      </c>
      <c r="K467" s="151" t="str">
        <f t="shared" si="65"/>
        <v/>
      </c>
      <c r="L467" s="151" t="str">
        <f t="shared" si="66"/>
        <v/>
      </c>
      <c r="M467" s="151" t="str">
        <f t="shared" si="67"/>
        <v/>
      </c>
      <c r="N467" s="151" t="str">
        <f t="shared" si="68"/>
        <v/>
      </c>
      <c r="O467" s="151" t="str">
        <f t="shared" si="69"/>
        <v/>
      </c>
      <c r="P467" s="151" t="str">
        <f t="shared" si="70"/>
        <v/>
      </c>
      <c r="Q467" s="151" t="str">
        <f t="shared" si="71"/>
        <v/>
      </c>
    </row>
    <row r="468" spans="1:17">
      <c r="A468" s="75"/>
      <c r="H468" s="139" t="str">
        <f>IF(ISTEXT(VLOOKUP(G468,Rubrieken!A:B,2,FALSE)),VLOOKUP(G468,Rubrieken!A:B,2,FALSE),"")</f>
        <v/>
      </c>
      <c r="I468" s="150">
        <f t="shared" si="63"/>
        <v>0</v>
      </c>
      <c r="J468" s="151" t="str">
        <f t="shared" si="64"/>
        <v/>
      </c>
      <c r="K468" s="151" t="str">
        <f t="shared" si="65"/>
        <v/>
      </c>
      <c r="L468" s="151" t="str">
        <f t="shared" si="66"/>
        <v/>
      </c>
      <c r="M468" s="151" t="str">
        <f t="shared" si="67"/>
        <v/>
      </c>
      <c r="N468" s="151" t="str">
        <f t="shared" si="68"/>
        <v/>
      </c>
      <c r="O468" s="151" t="str">
        <f t="shared" si="69"/>
        <v/>
      </c>
      <c r="P468" s="151" t="str">
        <f t="shared" si="70"/>
        <v/>
      </c>
      <c r="Q468" s="151" t="str">
        <f t="shared" si="71"/>
        <v/>
      </c>
    </row>
    <row r="469" spans="1:17">
      <c r="A469" s="75"/>
      <c r="H469" s="139" t="str">
        <f>IF(ISTEXT(VLOOKUP(G469,Rubrieken!A:B,2,FALSE)),VLOOKUP(G469,Rubrieken!A:B,2,FALSE),"")</f>
        <v/>
      </c>
      <c r="I469" s="150">
        <f t="shared" si="63"/>
        <v>0</v>
      </c>
      <c r="J469" s="151" t="str">
        <f t="shared" si="64"/>
        <v/>
      </c>
      <c r="K469" s="151" t="str">
        <f t="shared" si="65"/>
        <v/>
      </c>
      <c r="L469" s="151" t="str">
        <f t="shared" si="66"/>
        <v/>
      </c>
      <c r="M469" s="151" t="str">
        <f t="shared" si="67"/>
        <v/>
      </c>
      <c r="N469" s="151" t="str">
        <f t="shared" si="68"/>
        <v/>
      </c>
      <c r="O469" s="151" t="str">
        <f t="shared" si="69"/>
        <v/>
      </c>
      <c r="P469" s="151" t="str">
        <f t="shared" si="70"/>
        <v/>
      </c>
      <c r="Q469" s="151" t="str">
        <f t="shared" si="71"/>
        <v/>
      </c>
    </row>
    <row r="470" spans="1:17">
      <c r="A470" s="75"/>
      <c r="H470" s="139" t="str">
        <f>IF(ISTEXT(VLOOKUP(G470,Rubrieken!A:B,2,FALSE)),VLOOKUP(G470,Rubrieken!A:B,2,FALSE),"")</f>
        <v/>
      </c>
      <c r="I470" s="150">
        <f t="shared" si="63"/>
        <v>0</v>
      </c>
      <c r="J470" s="151" t="str">
        <f t="shared" si="64"/>
        <v/>
      </c>
      <c r="K470" s="151" t="str">
        <f t="shared" si="65"/>
        <v/>
      </c>
      <c r="L470" s="151" t="str">
        <f t="shared" si="66"/>
        <v/>
      </c>
      <c r="M470" s="151" t="str">
        <f t="shared" si="67"/>
        <v/>
      </c>
      <c r="N470" s="151" t="str">
        <f t="shared" si="68"/>
        <v/>
      </c>
      <c r="O470" s="151" t="str">
        <f t="shared" si="69"/>
        <v/>
      </c>
      <c r="P470" s="151" t="str">
        <f t="shared" si="70"/>
        <v/>
      </c>
      <c r="Q470" s="151" t="str">
        <f t="shared" si="71"/>
        <v/>
      </c>
    </row>
    <row r="471" spans="1:17">
      <c r="A471" s="75"/>
      <c r="H471" s="139" t="str">
        <f>IF(ISTEXT(VLOOKUP(G471,Rubrieken!A:B,2,FALSE)),VLOOKUP(G471,Rubrieken!A:B,2,FALSE),"")</f>
        <v/>
      </c>
      <c r="I471" s="150">
        <f t="shared" si="63"/>
        <v>0</v>
      </c>
      <c r="J471" s="151" t="str">
        <f t="shared" si="64"/>
        <v/>
      </c>
      <c r="K471" s="151" t="str">
        <f t="shared" si="65"/>
        <v/>
      </c>
      <c r="L471" s="151" t="str">
        <f t="shared" si="66"/>
        <v/>
      </c>
      <c r="M471" s="151" t="str">
        <f t="shared" si="67"/>
        <v/>
      </c>
      <c r="N471" s="151" t="str">
        <f t="shared" si="68"/>
        <v/>
      </c>
      <c r="O471" s="151" t="str">
        <f t="shared" si="69"/>
        <v/>
      </c>
      <c r="P471" s="151" t="str">
        <f t="shared" si="70"/>
        <v/>
      </c>
      <c r="Q471" s="151" t="str">
        <f t="shared" si="71"/>
        <v/>
      </c>
    </row>
    <row r="472" spans="1:17">
      <c r="A472" s="75"/>
      <c r="H472" s="139" t="str">
        <f>IF(ISTEXT(VLOOKUP(G472,Rubrieken!A:B,2,FALSE)),VLOOKUP(G472,Rubrieken!A:B,2,FALSE),"")</f>
        <v/>
      </c>
      <c r="I472" s="150">
        <f t="shared" si="63"/>
        <v>0</v>
      </c>
      <c r="J472" s="151" t="str">
        <f t="shared" si="64"/>
        <v/>
      </c>
      <c r="K472" s="151" t="str">
        <f t="shared" si="65"/>
        <v/>
      </c>
      <c r="L472" s="151" t="str">
        <f t="shared" si="66"/>
        <v/>
      </c>
      <c r="M472" s="151" t="str">
        <f t="shared" si="67"/>
        <v/>
      </c>
      <c r="N472" s="151" t="str">
        <f t="shared" si="68"/>
        <v/>
      </c>
      <c r="O472" s="151" t="str">
        <f t="shared" si="69"/>
        <v/>
      </c>
      <c r="P472" s="151" t="str">
        <f t="shared" si="70"/>
        <v/>
      </c>
      <c r="Q472" s="151" t="str">
        <f t="shared" si="71"/>
        <v/>
      </c>
    </row>
    <row r="473" spans="1:17">
      <c r="A473" s="75"/>
      <c r="H473" s="139" t="str">
        <f>IF(ISTEXT(VLOOKUP(G473,Rubrieken!A:B,2,FALSE)),VLOOKUP(G473,Rubrieken!A:B,2,FALSE),"")</f>
        <v/>
      </c>
      <c r="I473" s="150">
        <f t="shared" si="63"/>
        <v>0</v>
      </c>
      <c r="J473" s="151" t="str">
        <f t="shared" si="64"/>
        <v/>
      </c>
      <c r="K473" s="151" t="str">
        <f t="shared" si="65"/>
        <v/>
      </c>
      <c r="L473" s="151" t="str">
        <f t="shared" si="66"/>
        <v/>
      </c>
      <c r="M473" s="151" t="str">
        <f t="shared" si="67"/>
        <v/>
      </c>
      <c r="N473" s="151" t="str">
        <f t="shared" si="68"/>
        <v/>
      </c>
      <c r="O473" s="151" t="str">
        <f t="shared" si="69"/>
        <v/>
      </c>
      <c r="P473" s="151" t="str">
        <f t="shared" si="70"/>
        <v/>
      </c>
      <c r="Q473" s="151" t="str">
        <f t="shared" si="71"/>
        <v/>
      </c>
    </row>
    <row r="474" spans="1:17">
      <c r="A474" s="75"/>
      <c r="H474" s="139" t="str">
        <f>IF(ISTEXT(VLOOKUP(G474,Rubrieken!A:B,2,FALSE)),VLOOKUP(G474,Rubrieken!A:B,2,FALSE),"")</f>
        <v/>
      </c>
      <c r="I474" s="150">
        <f t="shared" si="63"/>
        <v>0</v>
      </c>
      <c r="J474" s="151" t="str">
        <f t="shared" si="64"/>
        <v/>
      </c>
      <c r="K474" s="151" t="str">
        <f t="shared" si="65"/>
        <v/>
      </c>
      <c r="L474" s="151" t="str">
        <f t="shared" si="66"/>
        <v/>
      </c>
      <c r="M474" s="151" t="str">
        <f t="shared" si="67"/>
        <v/>
      </c>
      <c r="N474" s="151" t="str">
        <f t="shared" si="68"/>
        <v/>
      </c>
      <c r="O474" s="151" t="str">
        <f t="shared" si="69"/>
        <v/>
      </c>
      <c r="P474" s="151" t="str">
        <f t="shared" si="70"/>
        <v/>
      </c>
      <c r="Q474" s="151" t="str">
        <f t="shared" si="71"/>
        <v/>
      </c>
    </row>
    <row r="475" spans="1:17">
      <c r="A475" s="75"/>
      <c r="H475" s="139" t="str">
        <f>IF(ISTEXT(VLOOKUP(G475,Rubrieken!A:B,2,FALSE)),VLOOKUP(G475,Rubrieken!A:B,2,FALSE),"")</f>
        <v/>
      </c>
      <c r="I475" s="150">
        <f t="shared" si="63"/>
        <v>0</v>
      </c>
      <c r="J475" s="151" t="str">
        <f t="shared" si="64"/>
        <v/>
      </c>
      <c r="K475" s="151" t="str">
        <f t="shared" si="65"/>
        <v/>
      </c>
      <c r="L475" s="151" t="str">
        <f t="shared" si="66"/>
        <v/>
      </c>
      <c r="M475" s="151" t="str">
        <f t="shared" si="67"/>
        <v/>
      </c>
      <c r="N475" s="151" t="str">
        <f t="shared" si="68"/>
        <v/>
      </c>
      <c r="O475" s="151" t="str">
        <f t="shared" si="69"/>
        <v/>
      </c>
      <c r="P475" s="151" t="str">
        <f t="shared" si="70"/>
        <v/>
      </c>
      <c r="Q475" s="151" t="str">
        <f t="shared" si="71"/>
        <v/>
      </c>
    </row>
    <row r="476" spans="1:17">
      <c r="A476" s="75"/>
      <c r="H476" s="139" t="str">
        <f>IF(ISTEXT(VLOOKUP(G476,Rubrieken!A:B,2,FALSE)),VLOOKUP(G476,Rubrieken!A:B,2,FALSE),"")</f>
        <v/>
      </c>
      <c r="I476" s="150">
        <f t="shared" si="63"/>
        <v>0</v>
      </c>
      <c r="J476" s="151" t="str">
        <f t="shared" si="64"/>
        <v/>
      </c>
      <c r="K476" s="151" t="str">
        <f t="shared" si="65"/>
        <v/>
      </c>
      <c r="L476" s="151" t="str">
        <f t="shared" si="66"/>
        <v/>
      </c>
      <c r="M476" s="151" t="str">
        <f t="shared" si="67"/>
        <v/>
      </c>
      <c r="N476" s="151" t="str">
        <f t="shared" si="68"/>
        <v/>
      </c>
      <c r="O476" s="151" t="str">
        <f t="shared" si="69"/>
        <v/>
      </c>
      <c r="P476" s="151" t="str">
        <f t="shared" si="70"/>
        <v/>
      </c>
      <c r="Q476" s="151" t="str">
        <f t="shared" si="71"/>
        <v/>
      </c>
    </row>
    <row r="477" spans="1:17">
      <c r="A477" s="75"/>
      <c r="H477" s="139" t="str">
        <f>IF(ISTEXT(VLOOKUP(G477,Rubrieken!A:B,2,FALSE)),VLOOKUP(G477,Rubrieken!A:B,2,FALSE),"")</f>
        <v/>
      </c>
      <c r="I477" s="150">
        <f t="shared" si="63"/>
        <v>0</v>
      </c>
      <c r="J477" s="151" t="str">
        <f t="shared" si="64"/>
        <v/>
      </c>
      <c r="K477" s="151" t="str">
        <f t="shared" si="65"/>
        <v/>
      </c>
      <c r="L477" s="151" t="str">
        <f t="shared" si="66"/>
        <v/>
      </c>
      <c r="M477" s="151" t="str">
        <f t="shared" si="67"/>
        <v/>
      </c>
      <c r="N477" s="151" t="str">
        <f t="shared" si="68"/>
        <v/>
      </c>
      <c r="O477" s="151" t="str">
        <f t="shared" si="69"/>
        <v/>
      </c>
      <c r="P477" s="151" t="str">
        <f t="shared" si="70"/>
        <v/>
      </c>
      <c r="Q477" s="151" t="str">
        <f t="shared" si="71"/>
        <v/>
      </c>
    </row>
    <row r="478" spans="1:17">
      <c r="A478" s="75"/>
      <c r="H478" s="139" t="str">
        <f>IF(ISTEXT(VLOOKUP(G478,Rubrieken!A:B,2,FALSE)),VLOOKUP(G478,Rubrieken!A:B,2,FALSE),"")</f>
        <v/>
      </c>
      <c r="I478" s="150">
        <f t="shared" si="63"/>
        <v>0</v>
      </c>
      <c r="J478" s="151" t="str">
        <f t="shared" si="64"/>
        <v/>
      </c>
      <c r="K478" s="151" t="str">
        <f t="shared" si="65"/>
        <v/>
      </c>
      <c r="L478" s="151" t="str">
        <f t="shared" si="66"/>
        <v/>
      </c>
      <c r="M478" s="151" t="str">
        <f t="shared" si="67"/>
        <v/>
      </c>
      <c r="N478" s="151" t="str">
        <f t="shared" si="68"/>
        <v/>
      </c>
      <c r="O478" s="151" t="str">
        <f t="shared" si="69"/>
        <v/>
      </c>
      <c r="P478" s="151" t="str">
        <f t="shared" si="70"/>
        <v/>
      </c>
      <c r="Q478" s="151" t="str">
        <f t="shared" si="71"/>
        <v/>
      </c>
    </row>
    <row r="479" spans="1:17">
      <c r="A479" s="75"/>
      <c r="H479" s="139" t="str">
        <f>IF(ISTEXT(VLOOKUP(G479,Rubrieken!A:B,2,FALSE)),VLOOKUP(G479,Rubrieken!A:B,2,FALSE),"")</f>
        <v/>
      </c>
      <c r="I479" s="150">
        <f t="shared" si="63"/>
        <v>0</v>
      </c>
      <c r="J479" s="151" t="str">
        <f t="shared" si="64"/>
        <v/>
      </c>
      <c r="K479" s="151" t="str">
        <f t="shared" si="65"/>
        <v/>
      </c>
      <c r="L479" s="151" t="str">
        <f t="shared" si="66"/>
        <v/>
      </c>
      <c r="M479" s="151" t="str">
        <f t="shared" si="67"/>
        <v/>
      </c>
      <c r="N479" s="151" t="str">
        <f t="shared" si="68"/>
        <v/>
      </c>
      <c r="O479" s="151" t="str">
        <f t="shared" si="69"/>
        <v/>
      </c>
      <c r="P479" s="151" t="str">
        <f t="shared" si="70"/>
        <v/>
      </c>
      <c r="Q479" s="151" t="str">
        <f t="shared" si="71"/>
        <v/>
      </c>
    </row>
    <row r="480" spans="1:17">
      <c r="A480" s="75"/>
      <c r="H480" s="139" t="str">
        <f>IF(ISTEXT(VLOOKUP(G480,Rubrieken!A:B,2,FALSE)),VLOOKUP(G480,Rubrieken!A:B,2,FALSE),"")</f>
        <v/>
      </c>
      <c r="I480" s="150">
        <f t="shared" si="63"/>
        <v>0</v>
      </c>
      <c r="J480" s="151" t="str">
        <f t="shared" si="64"/>
        <v/>
      </c>
      <c r="K480" s="151" t="str">
        <f t="shared" si="65"/>
        <v/>
      </c>
      <c r="L480" s="151" t="str">
        <f t="shared" si="66"/>
        <v/>
      </c>
      <c r="M480" s="151" t="str">
        <f t="shared" si="67"/>
        <v/>
      </c>
      <c r="N480" s="151" t="str">
        <f t="shared" si="68"/>
        <v/>
      </c>
      <c r="O480" s="151" t="str">
        <f t="shared" si="69"/>
        <v/>
      </c>
      <c r="P480" s="151" t="str">
        <f t="shared" si="70"/>
        <v/>
      </c>
      <c r="Q480" s="151" t="str">
        <f t="shared" si="71"/>
        <v/>
      </c>
    </row>
    <row r="481" spans="1:17">
      <c r="A481" s="75"/>
      <c r="H481" s="139" t="str">
        <f>IF(ISTEXT(VLOOKUP(G481,Rubrieken!A:B,2,FALSE)),VLOOKUP(G481,Rubrieken!A:B,2,FALSE),"")</f>
        <v/>
      </c>
      <c r="I481" s="150">
        <f t="shared" si="63"/>
        <v>0</v>
      </c>
      <c r="J481" s="151" t="str">
        <f t="shared" si="64"/>
        <v/>
      </c>
      <c r="K481" s="151" t="str">
        <f t="shared" si="65"/>
        <v/>
      </c>
      <c r="L481" s="151" t="str">
        <f t="shared" si="66"/>
        <v/>
      </c>
      <c r="M481" s="151" t="str">
        <f t="shared" si="67"/>
        <v/>
      </c>
      <c r="N481" s="151" t="str">
        <f t="shared" si="68"/>
        <v/>
      </c>
      <c r="O481" s="151" t="str">
        <f t="shared" si="69"/>
        <v/>
      </c>
      <c r="P481" s="151" t="str">
        <f t="shared" si="70"/>
        <v/>
      </c>
      <c r="Q481" s="151" t="str">
        <f t="shared" si="71"/>
        <v/>
      </c>
    </row>
    <row r="482" spans="1:17">
      <c r="A482" s="75"/>
      <c r="H482" s="139" t="str">
        <f>IF(ISTEXT(VLOOKUP(G482,Rubrieken!A:B,2,FALSE)),VLOOKUP(G482,Rubrieken!A:B,2,FALSE),"")</f>
        <v/>
      </c>
      <c r="I482" s="150">
        <f t="shared" si="63"/>
        <v>0</v>
      </c>
      <c r="J482" s="151" t="str">
        <f t="shared" si="64"/>
        <v/>
      </c>
      <c r="K482" s="151" t="str">
        <f t="shared" si="65"/>
        <v/>
      </c>
      <c r="L482" s="151" t="str">
        <f t="shared" si="66"/>
        <v/>
      </c>
      <c r="M482" s="151" t="str">
        <f t="shared" si="67"/>
        <v/>
      </c>
      <c r="N482" s="151" t="str">
        <f t="shared" si="68"/>
        <v/>
      </c>
      <c r="O482" s="151" t="str">
        <f t="shared" si="69"/>
        <v/>
      </c>
      <c r="P482" s="151" t="str">
        <f t="shared" si="70"/>
        <v/>
      </c>
      <c r="Q482" s="151" t="str">
        <f t="shared" si="71"/>
        <v/>
      </c>
    </row>
    <row r="483" spans="1:17">
      <c r="A483" s="75"/>
      <c r="H483" s="139" t="str">
        <f>IF(ISTEXT(VLOOKUP(G483,Rubrieken!A:B,2,FALSE)),VLOOKUP(G483,Rubrieken!A:B,2,FALSE),"")</f>
        <v/>
      </c>
      <c r="I483" s="150">
        <f t="shared" si="63"/>
        <v>0</v>
      </c>
      <c r="J483" s="151" t="str">
        <f t="shared" si="64"/>
        <v/>
      </c>
      <c r="K483" s="151" t="str">
        <f t="shared" si="65"/>
        <v/>
      </c>
      <c r="L483" s="151" t="str">
        <f t="shared" si="66"/>
        <v/>
      </c>
      <c r="M483" s="151" t="str">
        <f t="shared" si="67"/>
        <v/>
      </c>
      <c r="N483" s="151" t="str">
        <f t="shared" si="68"/>
        <v/>
      </c>
      <c r="O483" s="151" t="str">
        <f t="shared" si="69"/>
        <v/>
      </c>
      <c r="P483" s="151" t="str">
        <f t="shared" si="70"/>
        <v/>
      </c>
      <c r="Q483" s="151" t="str">
        <f t="shared" si="71"/>
        <v/>
      </c>
    </row>
    <row r="484" spans="1:17">
      <c r="A484" s="75"/>
      <c r="H484" s="139" t="str">
        <f>IF(ISTEXT(VLOOKUP(G484,Rubrieken!A:B,2,FALSE)),VLOOKUP(G484,Rubrieken!A:B,2,FALSE),"")</f>
        <v/>
      </c>
      <c r="I484" s="150">
        <f t="shared" si="63"/>
        <v>0</v>
      </c>
      <c r="J484" s="151" t="str">
        <f t="shared" si="64"/>
        <v/>
      </c>
      <c r="K484" s="151" t="str">
        <f t="shared" si="65"/>
        <v/>
      </c>
      <c r="L484" s="151" t="str">
        <f t="shared" si="66"/>
        <v/>
      </c>
      <c r="M484" s="151" t="str">
        <f t="shared" si="67"/>
        <v/>
      </c>
      <c r="N484" s="151" t="str">
        <f t="shared" si="68"/>
        <v/>
      </c>
      <c r="O484" s="151" t="str">
        <f t="shared" si="69"/>
        <v/>
      </c>
      <c r="P484" s="151" t="str">
        <f t="shared" si="70"/>
        <v/>
      </c>
      <c r="Q484" s="151" t="str">
        <f t="shared" si="71"/>
        <v/>
      </c>
    </row>
    <row r="485" spans="1:17">
      <c r="A485" s="75"/>
      <c r="H485" s="139" t="str">
        <f>IF(ISTEXT(VLOOKUP(G485,Rubrieken!A:B,2,FALSE)),VLOOKUP(G485,Rubrieken!A:B,2,FALSE),"")</f>
        <v/>
      </c>
      <c r="I485" s="150">
        <f t="shared" si="63"/>
        <v>0</v>
      </c>
      <c r="J485" s="151" t="str">
        <f t="shared" si="64"/>
        <v/>
      </c>
      <c r="K485" s="151" t="str">
        <f t="shared" si="65"/>
        <v/>
      </c>
      <c r="L485" s="151" t="str">
        <f t="shared" si="66"/>
        <v/>
      </c>
      <c r="M485" s="151" t="str">
        <f t="shared" si="67"/>
        <v/>
      </c>
      <c r="N485" s="151" t="str">
        <f t="shared" si="68"/>
        <v/>
      </c>
      <c r="O485" s="151" t="str">
        <f t="shared" si="69"/>
        <v/>
      </c>
      <c r="P485" s="151" t="str">
        <f t="shared" si="70"/>
        <v/>
      </c>
      <c r="Q485" s="151" t="str">
        <f t="shared" si="71"/>
        <v/>
      </c>
    </row>
    <row r="486" spans="1:17">
      <c r="A486" s="75"/>
      <c r="H486" s="139" t="str">
        <f>IF(ISTEXT(VLOOKUP(G486,Rubrieken!A:B,2,FALSE)),VLOOKUP(G486,Rubrieken!A:B,2,FALSE),"")</f>
        <v/>
      </c>
      <c r="I486" s="150">
        <f t="shared" si="63"/>
        <v>0</v>
      </c>
      <c r="J486" s="151" t="str">
        <f t="shared" si="64"/>
        <v/>
      </c>
      <c r="K486" s="151" t="str">
        <f t="shared" si="65"/>
        <v/>
      </c>
      <c r="L486" s="151" t="str">
        <f t="shared" si="66"/>
        <v/>
      </c>
      <c r="M486" s="151" t="str">
        <f t="shared" si="67"/>
        <v/>
      </c>
      <c r="N486" s="151" t="str">
        <f t="shared" si="68"/>
        <v/>
      </c>
      <c r="O486" s="151" t="str">
        <f t="shared" si="69"/>
        <v/>
      </c>
      <c r="P486" s="151" t="str">
        <f t="shared" si="70"/>
        <v/>
      </c>
      <c r="Q486" s="151" t="str">
        <f t="shared" si="71"/>
        <v/>
      </c>
    </row>
    <row r="487" spans="1:17">
      <c r="A487" s="75"/>
      <c r="H487" s="139" t="str">
        <f>IF(ISTEXT(VLOOKUP(G487,Rubrieken!A:B,2,FALSE)),VLOOKUP(G487,Rubrieken!A:B,2,FALSE),"")</f>
        <v/>
      </c>
      <c r="I487" s="150">
        <f t="shared" si="63"/>
        <v>0</v>
      </c>
      <c r="J487" s="151" t="str">
        <f t="shared" si="64"/>
        <v/>
      </c>
      <c r="K487" s="151" t="str">
        <f t="shared" si="65"/>
        <v/>
      </c>
      <c r="L487" s="151" t="str">
        <f t="shared" si="66"/>
        <v/>
      </c>
      <c r="M487" s="151" t="str">
        <f t="shared" si="67"/>
        <v/>
      </c>
      <c r="N487" s="151" t="str">
        <f t="shared" si="68"/>
        <v/>
      </c>
      <c r="O487" s="151" t="str">
        <f t="shared" si="69"/>
        <v/>
      </c>
      <c r="P487" s="151" t="str">
        <f t="shared" si="70"/>
        <v/>
      </c>
      <c r="Q487" s="151" t="str">
        <f t="shared" si="71"/>
        <v/>
      </c>
    </row>
    <row r="488" spans="1:17">
      <c r="A488" s="75"/>
      <c r="H488" s="139" t="str">
        <f>IF(ISTEXT(VLOOKUP(G488,Rubrieken!A:B,2,FALSE)),VLOOKUP(G488,Rubrieken!A:B,2,FALSE),"")</f>
        <v/>
      </c>
      <c r="I488" s="150">
        <f t="shared" si="63"/>
        <v>0</v>
      </c>
      <c r="J488" s="151" t="str">
        <f t="shared" si="64"/>
        <v/>
      </c>
      <c r="K488" s="151" t="str">
        <f t="shared" si="65"/>
        <v/>
      </c>
      <c r="L488" s="151" t="str">
        <f t="shared" si="66"/>
        <v/>
      </c>
      <c r="M488" s="151" t="str">
        <f t="shared" si="67"/>
        <v/>
      </c>
      <c r="N488" s="151" t="str">
        <f t="shared" si="68"/>
        <v/>
      </c>
      <c r="O488" s="151" t="str">
        <f t="shared" si="69"/>
        <v/>
      </c>
      <c r="P488" s="151" t="str">
        <f t="shared" si="70"/>
        <v/>
      </c>
      <c r="Q488" s="151" t="str">
        <f t="shared" si="71"/>
        <v/>
      </c>
    </row>
    <row r="489" spans="1:17">
      <c r="A489" s="75"/>
      <c r="H489" s="139" t="str">
        <f>IF(ISTEXT(VLOOKUP(G489,Rubrieken!A:B,2,FALSE)),VLOOKUP(G489,Rubrieken!A:B,2,FALSE),"")</f>
        <v/>
      </c>
      <c r="I489" s="150">
        <f t="shared" si="63"/>
        <v>0</v>
      </c>
      <c r="J489" s="151" t="str">
        <f t="shared" si="64"/>
        <v/>
      </c>
      <c r="K489" s="151" t="str">
        <f t="shared" si="65"/>
        <v/>
      </c>
      <c r="L489" s="151" t="str">
        <f t="shared" si="66"/>
        <v/>
      </c>
      <c r="M489" s="151" t="str">
        <f t="shared" si="67"/>
        <v/>
      </c>
      <c r="N489" s="151" t="str">
        <f t="shared" si="68"/>
        <v/>
      </c>
      <c r="O489" s="151" t="str">
        <f t="shared" si="69"/>
        <v/>
      </c>
      <c r="P489" s="151" t="str">
        <f t="shared" si="70"/>
        <v/>
      </c>
      <c r="Q489" s="151" t="str">
        <f t="shared" si="71"/>
        <v/>
      </c>
    </row>
    <row r="490" spans="1:17">
      <c r="A490" s="75"/>
      <c r="H490" s="139" t="str">
        <f>IF(ISTEXT(VLOOKUP(G490,Rubrieken!A:B,2,FALSE)),VLOOKUP(G490,Rubrieken!A:B,2,FALSE),"")</f>
        <v/>
      </c>
      <c r="I490" s="150">
        <f t="shared" si="63"/>
        <v>0</v>
      </c>
      <c r="J490" s="151" t="str">
        <f t="shared" si="64"/>
        <v/>
      </c>
      <c r="K490" s="151" t="str">
        <f t="shared" si="65"/>
        <v/>
      </c>
      <c r="L490" s="151" t="str">
        <f t="shared" si="66"/>
        <v/>
      </c>
      <c r="M490" s="151" t="str">
        <f t="shared" si="67"/>
        <v/>
      </c>
      <c r="N490" s="151" t="str">
        <f t="shared" si="68"/>
        <v/>
      </c>
      <c r="O490" s="151" t="str">
        <f t="shared" si="69"/>
        <v/>
      </c>
      <c r="P490" s="151" t="str">
        <f t="shared" si="70"/>
        <v/>
      </c>
      <c r="Q490" s="151" t="str">
        <f t="shared" si="71"/>
        <v/>
      </c>
    </row>
    <row r="491" spans="1:17">
      <c r="A491" s="75"/>
      <c r="H491" s="139" t="str">
        <f>IF(ISTEXT(VLOOKUP(G491,Rubrieken!A:B,2,FALSE)),VLOOKUP(G491,Rubrieken!A:B,2,FALSE),"")</f>
        <v/>
      </c>
      <c r="I491" s="150">
        <f t="shared" si="63"/>
        <v>0</v>
      </c>
      <c r="J491" s="151" t="str">
        <f t="shared" si="64"/>
        <v/>
      </c>
      <c r="K491" s="151" t="str">
        <f t="shared" si="65"/>
        <v/>
      </c>
      <c r="L491" s="151" t="str">
        <f t="shared" si="66"/>
        <v/>
      </c>
      <c r="M491" s="151" t="str">
        <f t="shared" si="67"/>
        <v/>
      </c>
      <c r="N491" s="151" t="str">
        <f t="shared" si="68"/>
        <v/>
      </c>
      <c r="O491" s="151" t="str">
        <f t="shared" si="69"/>
        <v/>
      </c>
      <c r="P491" s="151" t="str">
        <f t="shared" si="70"/>
        <v/>
      </c>
      <c r="Q491" s="151" t="str">
        <f t="shared" si="71"/>
        <v/>
      </c>
    </row>
    <row r="492" spans="1:17">
      <c r="A492" s="75"/>
      <c r="H492" s="139" t="str">
        <f>IF(ISTEXT(VLOOKUP(G492,Rubrieken!A:B,2,FALSE)),VLOOKUP(G492,Rubrieken!A:B,2,FALSE),"")</f>
        <v/>
      </c>
      <c r="I492" s="150">
        <f t="shared" si="63"/>
        <v>0</v>
      </c>
      <c r="J492" s="151" t="str">
        <f t="shared" si="64"/>
        <v/>
      </c>
      <c r="K492" s="151" t="str">
        <f t="shared" si="65"/>
        <v/>
      </c>
      <c r="L492" s="151" t="str">
        <f t="shared" si="66"/>
        <v/>
      </c>
      <c r="M492" s="151" t="str">
        <f t="shared" si="67"/>
        <v/>
      </c>
      <c r="N492" s="151" t="str">
        <f t="shared" si="68"/>
        <v/>
      </c>
      <c r="O492" s="151" t="str">
        <f t="shared" si="69"/>
        <v/>
      </c>
      <c r="P492" s="151" t="str">
        <f t="shared" si="70"/>
        <v/>
      </c>
      <c r="Q492" s="151" t="str">
        <f t="shared" si="71"/>
        <v/>
      </c>
    </row>
    <row r="493" spans="1:17">
      <c r="A493" s="75"/>
      <c r="H493" s="139" t="str">
        <f>IF(ISTEXT(VLOOKUP(G493,Rubrieken!A:B,2,FALSE)),VLOOKUP(G493,Rubrieken!A:B,2,FALSE),"")</f>
        <v/>
      </c>
      <c r="I493" s="150">
        <f t="shared" si="63"/>
        <v>0</v>
      </c>
      <c r="J493" s="151" t="str">
        <f t="shared" si="64"/>
        <v/>
      </c>
      <c r="K493" s="151" t="str">
        <f t="shared" si="65"/>
        <v/>
      </c>
      <c r="L493" s="151" t="str">
        <f t="shared" si="66"/>
        <v/>
      </c>
      <c r="M493" s="151" t="str">
        <f t="shared" si="67"/>
        <v/>
      </c>
      <c r="N493" s="151" t="str">
        <f t="shared" si="68"/>
        <v/>
      </c>
      <c r="O493" s="151" t="str">
        <f t="shared" si="69"/>
        <v/>
      </c>
      <c r="P493" s="151" t="str">
        <f t="shared" si="70"/>
        <v/>
      </c>
      <c r="Q493" s="151" t="str">
        <f t="shared" si="71"/>
        <v/>
      </c>
    </row>
    <row r="494" spans="1:17">
      <c r="A494" s="75"/>
      <c r="H494" s="139" t="str">
        <f>IF(ISTEXT(VLOOKUP(G494,Rubrieken!A:B,2,FALSE)),VLOOKUP(G494,Rubrieken!A:B,2,FALSE),"")</f>
        <v/>
      </c>
      <c r="I494" s="150">
        <f t="shared" si="63"/>
        <v>0</v>
      </c>
      <c r="J494" s="151" t="str">
        <f t="shared" si="64"/>
        <v/>
      </c>
      <c r="K494" s="151" t="str">
        <f t="shared" si="65"/>
        <v/>
      </c>
      <c r="L494" s="151" t="str">
        <f t="shared" si="66"/>
        <v/>
      </c>
      <c r="M494" s="151" t="str">
        <f t="shared" si="67"/>
        <v/>
      </c>
      <c r="N494" s="151" t="str">
        <f t="shared" si="68"/>
        <v/>
      </c>
      <c r="O494" s="151" t="str">
        <f t="shared" si="69"/>
        <v/>
      </c>
      <c r="P494" s="151" t="str">
        <f t="shared" si="70"/>
        <v/>
      </c>
      <c r="Q494" s="151" t="str">
        <f t="shared" si="71"/>
        <v/>
      </c>
    </row>
    <row r="495" spans="1:17">
      <c r="A495" s="75"/>
      <c r="H495" s="139" t="str">
        <f>IF(ISTEXT(VLOOKUP(G495,Rubrieken!A:B,2,FALSE)),VLOOKUP(G495,Rubrieken!A:B,2,FALSE),"")</f>
        <v/>
      </c>
      <c r="I495" s="150">
        <f t="shared" si="63"/>
        <v>0</v>
      </c>
      <c r="J495" s="151" t="str">
        <f t="shared" si="64"/>
        <v/>
      </c>
      <c r="K495" s="151" t="str">
        <f t="shared" si="65"/>
        <v/>
      </c>
      <c r="L495" s="151" t="str">
        <f t="shared" si="66"/>
        <v/>
      </c>
      <c r="M495" s="151" t="str">
        <f t="shared" si="67"/>
        <v/>
      </c>
      <c r="N495" s="151" t="str">
        <f t="shared" si="68"/>
        <v/>
      </c>
      <c r="O495" s="151" t="str">
        <f t="shared" si="69"/>
        <v/>
      </c>
      <c r="P495" s="151" t="str">
        <f t="shared" si="70"/>
        <v/>
      </c>
      <c r="Q495" s="151" t="str">
        <f t="shared" si="71"/>
        <v/>
      </c>
    </row>
    <row r="496" spans="1:17">
      <c r="A496" s="75"/>
      <c r="H496" s="139" t="str">
        <f>IF(ISTEXT(VLOOKUP(G496,Rubrieken!A:B,2,FALSE)),VLOOKUP(G496,Rubrieken!A:B,2,FALSE),"")</f>
        <v/>
      </c>
      <c r="I496" s="150">
        <f t="shared" si="63"/>
        <v>0</v>
      </c>
      <c r="J496" s="151" t="str">
        <f t="shared" si="64"/>
        <v/>
      </c>
      <c r="K496" s="151" t="str">
        <f t="shared" si="65"/>
        <v/>
      </c>
      <c r="L496" s="151" t="str">
        <f t="shared" si="66"/>
        <v/>
      </c>
      <c r="M496" s="151" t="str">
        <f t="shared" si="67"/>
        <v/>
      </c>
      <c r="N496" s="151" t="str">
        <f t="shared" si="68"/>
        <v/>
      </c>
      <c r="O496" s="151" t="str">
        <f t="shared" si="69"/>
        <v/>
      </c>
      <c r="P496" s="151" t="str">
        <f t="shared" si="70"/>
        <v/>
      </c>
      <c r="Q496" s="151" t="str">
        <f t="shared" si="71"/>
        <v/>
      </c>
    </row>
    <row r="497" spans="1:17">
      <c r="A497" s="75"/>
      <c r="H497" s="139" t="str">
        <f>IF(ISTEXT(VLOOKUP(G497,Rubrieken!A:B,2,FALSE)),VLOOKUP(G497,Rubrieken!A:B,2,FALSE),"")</f>
        <v/>
      </c>
      <c r="I497" s="150">
        <f t="shared" si="63"/>
        <v>0</v>
      </c>
      <c r="J497" s="151" t="str">
        <f t="shared" si="64"/>
        <v/>
      </c>
      <c r="K497" s="151" t="str">
        <f t="shared" si="65"/>
        <v/>
      </c>
      <c r="L497" s="151" t="str">
        <f t="shared" si="66"/>
        <v/>
      </c>
      <c r="M497" s="151" t="str">
        <f t="shared" si="67"/>
        <v/>
      </c>
      <c r="N497" s="151" t="str">
        <f t="shared" si="68"/>
        <v/>
      </c>
      <c r="O497" s="151" t="str">
        <f t="shared" si="69"/>
        <v/>
      </c>
      <c r="P497" s="151" t="str">
        <f t="shared" si="70"/>
        <v/>
      </c>
      <c r="Q497" s="151" t="str">
        <f t="shared" si="71"/>
        <v/>
      </c>
    </row>
    <row r="498" spans="1:17">
      <c r="A498" s="75"/>
      <c r="H498" s="139" t="str">
        <f>IF(ISTEXT(VLOOKUP(G498,Rubrieken!A:B,2,FALSE)),VLOOKUP(G498,Rubrieken!A:B,2,FALSE),"")</f>
        <v/>
      </c>
      <c r="I498" s="150">
        <f t="shared" si="63"/>
        <v>0</v>
      </c>
      <c r="J498" s="151" t="str">
        <f t="shared" si="64"/>
        <v/>
      </c>
      <c r="K498" s="151" t="str">
        <f t="shared" si="65"/>
        <v/>
      </c>
      <c r="L498" s="151" t="str">
        <f t="shared" si="66"/>
        <v/>
      </c>
      <c r="M498" s="151" t="str">
        <f t="shared" si="67"/>
        <v/>
      </c>
      <c r="N498" s="151" t="str">
        <f t="shared" si="68"/>
        <v/>
      </c>
      <c r="O498" s="151" t="str">
        <f t="shared" si="69"/>
        <v/>
      </c>
      <c r="P498" s="151" t="str">
        <f t="shared" si="70"/>
        <v/>
      </c>
      <c r="Q498" s="151" t="str">
        <f t="shared" si="71"/>
        <v/>
      </c>
    </row>
    <row r="499" spans="1:17">
      <c r="A499" s="75"/>
      <c r="H499" s="139" t="str">
        <f>IF(ISTEXT(VLOOKUP(G499,Rubrieken!A:B,2,FALSE)),VLOOKUP(G499,Rubrieken!A:B,2,FALSE),"")</f>
        <v/>
      </c>
      <c r="I499" s="150">
        <f t="shared" si="63"/>
        <v>0</v>
      </c>
      <c r="J499" s="151" t="str">
        <f t="shared" si="64"/>
        <v/>
      </c>
      <c r="K499" s="151" t="str">
        <f t="shared" si="65"/>
        <v/>
      </c>
      <c r="L499" s="151" t="str">
        <f t="shared" si="66"/>
        <v/>
      </c>
      <c r="M499" s="151" t="str">
        <f t="shared" si="67"/>
        <v/>
      </c>
      <c r="N499" s="151" t="str">
        <f t="shared" si="68"/>
        <v/>
      </c>
      <c r="O499" s="151" t="str">
        <f t="shared" si="69"/>
        <v/>
      </c>
      <c r="P499" s="151" t="str">
        <f t="shared" si="70"/>
        <v/>
      </c>
      <c r="Q499" s="151" t="str">
        <f t="shared" si="71"/>
        <v/>
      </c>
    </row>
    <row r="500" spans="1:17">
      <c r="A500" s="75"/>
      <c r="H500" s="139" t="str">
        <f>IF(ISTEXT(VLOOKUP(G500,Rubrieken!A:B,2,FALSE)),VLOOKUP(G500,Rubrieken!A:B,2,FALSE),"")</f>
        <v/>
      </c>
      <c r="I500" s="150">
        <f t="shared" si="63"/>
        <v>0</v>
      </c>
      <c r="J500" s="151" t="str">
        <f t="shared" si="64"/>
        <v/>
      </c>
      <c r="K500" s="151" t="str">
        <f t="shared" si="65"/>
        <v/>
      </c>
      <c r="L500" s="151" t="str">
        <f t="shared" si="66"/>
        <v/>
      </c>
      <c r="M500" s="151" t="str">
        <f t="shared" si="67"/>
        <v/>
      </c>
      <c r="N500" s="151" t="str">
        <f t="shared" si="68"/>
        <v/>
      </c>
      <c r="O500" s="151" t="str">
        <f t="shared" si="69"/>
        <v/>
      </c>
      <c r="P500" s="151" t="str">
        <f t="shared" si="70"/>
        <v/>
      </c>
      <c r="Q500" s="151" t="str">
        <f t="shared" si="71"/>
        <v/>
      </c>
    </row>
    <row r="501" spans="1:17">
      <c r="A501" s="75"/>
      <c r="H501" s="139" t="str">
        <f>IF(ISTEXT(VLOOKUP(G501,Rubrieken!A:B,2,FALSE)),VLOOKUP(G501,Rubrieken!A:B,2,FALSE),"")</f>
        <v/>
      </c>
      <c r="I501" s="150">
        <f t="shared" si="63"/>
        <v>0</v>
      </c>
      <c r="J501" s="151" t="str">
        <f t="shared" si="64"/>
        <v/>
      </c>
      <c r="K501" s="151" t="str">
        <f t="shared" si="65"/>
        <v/>
      </c>
      <c r="L501" s="151" t="str">
        <f t="shared" si="66"/>
        <v/>
      </c>
      <c r="M501" s="151" t="str">
        <f t="shared" si="67"/>
        <v/>
      </c>
      <c r="N501" s="151" t="str">
        <f t="shared" si="68"/>
        <v/>
      </c>
      <c r="O501" s="151" t="str">
        <f t="shared" si="69"/>
        <v/>
      </c>
      <c r="P501" s="151" t="str">
        <f t="shared" si="70"/>
        <v/>
      </c>
      <c r="Q501" s="151" t="str">
        <f t="shared" si="71"/>
        <v/>
      </c>
    </row>
    <row r="502" spans="1:17">
      <c r="A502" s="75"/>
      <c r="H502" s="139" t="str">
        <f>IF(ISTEXT(VLOOKUP(G502,Rubrieken!A:B,2,FALSE)),VLOOKUP(G502,Rubrieken!A:B,2,FALSE),"")</f>
        <v/>
      </c>
      <c r="I502" s="150">
        <f t="shared" si="63"/>
        <v>0</v>
      </c>
      <c r="J502" s="151" t="str">
        <f t="shared" si="64"/>
        <v/>
      </c>
      <c r="K502" s="151" t="str">
        <f t="shared" si="65"/>
        <v/>
      </c>
      <c r="L502" s="151" t="str">
        <f t="shared" si="66"/>
        <v/>
      </c>
      <c r="M502" s="151" t="str">
        <f t="shared" si="67"/>
        <v/>
      </c>
      <c r="N502" s="151" t="str">
        <f t="shared" si="68"/>
        <v/>
      </c>
      <c r="O502" s="151" t="str">
        <f t="shared" si="69"/>
        <v/>
      </c>
      <c r="P502" s="151" t="str">
        <f t="shared" si="70"/>
        <v/>
      </c>
      <c r="Q502" s="151" t="str">
        <f t="shared" si="71"/>
        <v/>
      </c>
    </row>
    <row r="503" spans="1:17">
      <c r="A503" s="75"/>
      <c r="H503" s="139" t="str">
        <f>IF(ISTEXT(VLOOKUP(G503,Rubrieken!A:B,2,FALSE)),VLOOKUP(G503,Rubrieken!A:B,2,FALSE),"")</f>
        <v/>
      </c>
      <c r="I503" s="150">
        <f t="shared" ref="I503:I566" si="72">D503-E503+F503</f>
        <v>0</v>
      </c>
      <c r="J503" s="151" t="str">
        <f t="shared" si="64"/>
        <v/>
      </c>
      <c r="K503" s="151" t="str">
        <f t="shared" si="65"/>
        <v/>
      </c>
      <c r="L503" s="151" t="str">
        <f t="shared" si="66"/>
        <v/>
      </c>
      <c r="M503" s="151" t="str">
        <f t="shared" si="67"/>
        <v/>
      </c>
      <c r="N503" s="151" t="str">
        <f t="shared" si="68"/>
        <v/>
      </c>
      <c r="O503" s="151" t="str">
        <f t="shared" si="69"/>
        <v/>
      </c>
      <c r="P503" s="151" t="str">
        <f t="shared" si="70"/>
        <v/>
      </c>
      <c r="Q503" s="151" t="str">
        <f t="shared" si="71"/>
        <v/>
      </c>
    </row>
    <row r="504" spans="1:17">
      <c r="H504" s="139" t="str">
        <f>IF(ISTEXT(VLOOKUP(G504,Rubrieken!A:B,2,FALSE)),VLOOKUP(G504,Rubrieken!A:B,2,FALSE),"")</f>
        <v/>
      </c>
      <c r="I504" s="150">
        <f t="shared" si="72"/>
        <v>0</v>
      </c>
      <c r="J504" s="151" t="str">
        <f t="shared" si="64"/>
        <v/>
      </c>
      <c r="K504" s="151" t="str">
        <f t="shared" si="65"/>
        <v/>
      </c>
      <c r="L504" s="151" t="str">
        <f t="shared" si="66"/>
        <v/>
      </c>
      <c r="M504" s="151" t="str">
        <f t="shared" si="67"/>
        <v/>
      </c>
      <c r="N504" s="151" t="str">
        <f t="shared" si="68"/>
        <v/>
      </c>
      <c r="O504" s="151" t="str">
        <f t="shared" si="69"/>
        <v/>
      </c>
      <c r="P504" s="151" t="str">
        <f t="shared" si="70"/>
        <v/>
      </c>
      <c r="Q504" s="151" t="str">
        <f t="shared" si="71"/>
        <v/>
      </c>
    </row>
    <row r="505" spans="1:17">
      <c r="A505" s="75"/>
      <c r="H505" s="139" t="str">
        <f>IF(ISTEXT(VLOOKUP(G505,Rubrieken!A:B,2,FALSE)),VLOOKUP(G505,Rubrieken!A:B,2,FALSE),"")</f>
        <v/>
      </c>
      <c r="I505" s="150">
        <f t="shared" si="72"/>
        <v>0</v>
      </c>
      <c r="J505" s="151" t="str">
        <f t="shared" si="64"/>
        <v/>
      </c>
      <c r="K505" s="151" t="str">
        <f t="shared" si="65"/>
        <v/>
      </c>
      <c r="L505" s="151" t="str">
        <f t="shared" si="66"/>
        <v/>
      </c>
      <c r="M505" s="151" t="str">
        <f t="shared" si="67"/>
        <v/>
      </c>
      <c r="N505" s="151" t="str">
        <f t="shared" si="68"/>
        <v/>
      </c>
      <c r="O505" s="151" t="str">
        <f t="shared" si="69"/>
        <v/>
      </c>
      <c r="P505" s="151" t="str">
        <f t="shared" si="70"/>
        <v/>
      </c>
      <c r="Q505" s="151" t="str">
        <f t="shared" si="71"/>
        <v/>
      </c>
    </row>
    <row r="506" spans="1:17">
      <c r="H506" s="139" t="str">
        <f>IF(ISTEXT(VLOOKUP(G506,Rubrieken!A:B,2,FALSE)),VLOOKUP(G506,Rubrieken!A:B,2,FALSE),"")</f>
        <v/>
      </c>
      <c r="I506" s="150">
        <f t="shared" si="72"/>
        <v>0</v>
      </c>
      <c r="J506" s="151" t="str">
        <f t="shared" si="64"/>
        <v/>
      </c>
      <c r="K506" s="151" t="str">
        <f t="shared" si="65"/>
        <v/>
      </c>
      <c r="L506" s="151" t="str">
        <f t="shared" si="66"/>
        <v/>
      </c>
      <c r="M506" s="151" t="str">
        <f t="shared" si="67"/>
        <v/>
      </c>
      <c r="N506" s="151" t="str">
        <f t="shared" si="68"/>
        <v/>
      </c>
      <c r="O506" s="151" t="str">
        <f t="shared" si="69"/>
        <v/>
      </c>
      <c r="P506" s="151" t="str">
        <f t="shared" si="70"/>
        <v/>
      </c>
      <c r="Q506" s="151" t="str">
        <f t="shared" si="71"/>
        <v/>
      </c>
    </row>
    <row r="507" spans="1:17">
      <c r="A507" s="75"/>
      <c r="H507" s="139" t="str">
        <f>IF(ISTEXT(VLOOKUP(G507,Rubrieken!A:B,2,FALSE)),VLOOKUP(G507,Rubrieken!A:B,2,FALSE),"")</f>
        <v/>
      </c>
      <c r="I507" s="150">
        <f t="shared" si="72"/>
        <v>0</v>
      </c>
      <c r="J507" s="151" t="str">
        <f t="shared" si="64"/>
        <v/>
      </c>
      <c r="K507" s="151" t="str">
        <f t="shared" si="65"/>
        <v/>
      </c>
      <c r="L507" s="151" t="str">
        <f t="shared" si="66"/>
        <v/>
      </c>
      <c r="M507" s="151" t="str">
        <f t="shared" si="67"/>
        <v/>
      </c>
      <c r="N507" s="151" t="str">
        <f t="shared" si="68"/>
        <v/>
      </c>
      <c r="O507" s="151" t="str">
        <f t="shared" si="69"/>
        <v/>
      </c>
      <c r="P507" s="151" t="str">
        <f t="shared" si="70"/>
        <v/>
      </c>
      <c r="Q507" s="151" t="str">
        <f t="shared" si="71"/>
        <v/>
      </c>
    </row>
    <row r="508" spans="1:17">
      <c r="H508" s="139" t="str">
        <f>IF(ISTEXT(VLOOKUP(G508,Rubrieken!A:B,2,FALSE)),VLOOKUP(G508,Rubrieken!A:B,2,FALSE),"")</f>
        <v/>
      </c>
      <c r="I508" s="150">
        <f t="shared" si="72"/>
        <v>0</v>
      </c>
      <c r="J508" s="151" t="str">
        <f t="shared" si="64"/>
        <v/>
      </c>
      <c r="K508" s="151" t="str">
        <f t="shared" si="65"/>
        <v/>
      </c>
      <c r="L508" s="151" t="str">
        <f t="shared" si="66"/>
        <v/>
      </c>
      <c r="M508" s="151" t="str">
        <f t="shared" si="67"/>
        <v/>
      </c>
      <c r="N508" s="151" t="str">
        <f t="shared" si="68"/>
        <v/>
      </c>
      <c r="O508" s="151" t="str">
        <f t="shared" si="69"/>
        <v/>
      </c>
      <c r="P508" s="151" t="str">
        <f t="shared" si="70"/>
        <v/>
      </c>
      <c r="Q508" s="151" t="str">
        <f t="shared" si="71"/>
        <v/>
      </c>
    </row>
    <row r="509" spans="1:17">
      <c r="A509" s="75"/>
      <c r="H509" s="139" t="str">
        <f>IF(ISTEXT(VLOOKUP(G509,Rubrieken!A:B,2,FALSE)),VLOOKUP(G509,Rubrieken!A:B,2,FALSE),"")</f>
        <v/>
      </c>
      <c r="I509" s="150">
        <f t="shared" si="72"/>
        <v>0</v>
      </c>
      <c r="J509" s="151" t="str">
        <f t="shared" si="64"/>
        <v/>
      </c>
      <c r="K509" s="151" t="str">
        <f t="shared" si="65"/>
        <v/>
      </c>
      <c r="L509" s="151" t="str">
        <f t="shared" si="66"/>
        <v/>
      </c>
      <c r="M509" s="151" t="str">
        <f t="shared" si="67"/>
        <v/>
      </c>
      <c r="N509" s="151" t="str">
        <f t="shared" si="68"/>
        <v/>
      </c>
      <c r="O509" s="151" t="str">
        <f t="shared" si="69"/>
        <v/>
      </c>
      <c r="P509" s="151" t="str">
        <f t="shared" si="70"/>
        <v/>
      </c>
      <c r="Q509" s="151" t="str">
        <f t="shared" si="71"/>
        <v/>
      </c>
    </row>
    <row r="510" spans="1:17">
      <c r="H510" s="139" t="str">
        <f>IF(ISTEXT(VLOOKUP(G510,Rubrieken!A:B,2,FALSE)),VLOOKUP(G510,Rubrieken!A:B,2,FALSE),"")</f>
        <v/>
      </c>
      <c r="I510" s="150">
        <f t="shared" si="72"/>
        <v>0</v>
      </c>
      <c r="J510" s="151" t="str">
        <f t="shared" si="64"/>
        <v/>
      </c>
      <c r="K510" s="151" t="str">
        <f t="shared" si="65"/>
        <v/>
      </c>
      <c r="L510" s="151" t="str">
        <f t="shared" si="66"/>
        <v/>
      </c>
      <c r="M510" s="151" t="str">
        <f t="shared" si="67"/>
        <v/>
      </c>
      <c r="N510" s="151" t="str">
        <f t="shared" si="68"/>
        <v/>
      </c>
      <c r="O510" s="151" t="str">
        <f t="shared" si="69"/>
        <v/>
      </c>
      <c r="P510" s="151" t="str">
        <f t="shared" si="70"/>
        <v/>
      </c>
      <c r="Q510" s="151" t="str">
        <f t="shared" si="71"/>
        <v/>
      </c>
    </row>
    <row r="511" spans="1:17">
      <c r="A511" s="75"/>
      <c r="H511" s="139" t="str">
        <f>IF(ISTEXT(VLOOKUP(G511,Rubrieken!A:B,2,FALSE)),VLOOKUP(G511,Rubrieken!A:B,2,FALSE),"")</f>
        <v/>
      </c>
      <c r="I511" s="150">
        <f t="shared" si="72"/>
        <v>0</v>
      </c>
      <c r="J511" s="151" t="str">
        <f t="shared" si="64"/>
        <v/>
      </c>
      <c r="K511" s="151" t="str">
        <f t="shared" si="65"/>
        <v/>
      </c>
      <c r="L511" s="151" t="str">
        <f t="shared" si="66"/>
        <v/>
      </c>
      <c r="M511" s="151" t="str">
        <f t="shared" si="67"/>
        <v/>
      </c>
      <c r="N511" s="151" t="str">
        <f t="shared" si="68"/>
        <v/>
      </c>
      <c r="O511" s="151" t="str">
        <f t="shared" si="69"/>
        <v/>
      </c>
      <c r="P511" s="151" t="str">
        <f t="shared" si="70"/>
        <v/>
      </c>
      <c r="Q511" s="151" t="str">
        <f t="shared" si="71"/>
        <v/>
      </c>
    </row>
    <row r="512" spans="1:17">
      <c r="H512" s="139" t="str">
        <f>IF(ISTEXT(VLOOKUP(G512,Rubrieken!A:B,2,FALSE)),VLOOKUP(G512,Rubrieken!A:B,2,FALSE),"")</f>
        <v/>
      </c>
      <c r="I512" s="150">
        <f t="shared" si="72"/>
        <v>0</v>
      </c>
      <c r="J512" s="151" t="str">
        <f t="shared" si="64"/>
        <v/>
      </c>
      <c r="K512" s="151" t="str">
        <f t="shared" si="65"/>
        <v/>
      </c>
      <c r="L512" s="151" t="str">
        <f t="shared" si="66"/>
        <v/>
      </c>
      <c r="M512" s="151" t="str">
        <f t="shared" si="67"/>
        <v/>
      </c>
      <c r="N512" s="151" t="str">
        <f t="shared" si="68"/>
        <v/>
      </c>
      <c r="O512" s="151" t="str">
        <f t="shared" si="69"/>
        <v/>
      </c>
      <c r="P512" s="151" t="str">
        <f t="shared" si="70"/>
        <v/>
      </c>
      <c r="Q512" s="151" t="str">
        <f t="shared" si="71"/>
        <v/>
      </c>
    </row>
    <row r="513" spans="1:17">
      <c r="A513" s="75"/>
      <c r="H513" s="139" t="str">
        <f>IF(ISTEXT(VLOOKUP(G513,Rubrieken!A:B,2,FALSE)),VLOOKUP(G513,Rubrieken!A:B,2,FALSE),"")</f>
        <v/>
      </c>
      <c r="I513" s="150">
        <f t="shared" si="72"/>
        <v>0</v>
      </c>
      <c r="J513" s="151" t="str">
        <f t="shared" si="64"/>
        <v/>
      </c>
      <c r="K513" s="151" t="str">
        <f t="shared" si="65"/>
        <v/>
      </c>
      <c r="L513" s="151" t="str">
        <f t="shared" si="66"/>
        <v/>
      </c>
      <c r="M513" s="151" t="str">
        <f t="shared" si="67"/>
        <v/>
      </c>
      <c r="N513" s="151" t="str">
        <f t="shared" si="68"/>
        <v/>
      </c>
      <c r="O513" s="151" t="str">
        <f t="shared" si="69"/>
        <v/>
      </c>
      <c r="P513" s="151" t="str">
        <f t="shared" si="70"/>
        <v/>
      </c>
      <c r="Q513" s="151" t="str">
        <f t="shared" si="71"/>
        <v/>
      </c>
    </row>
    <row r="514" spans="1:17">
      <c r="H514" s="139" t="str">
        <f>IF(ISTEXT(VLOOKUP(G514,Rubrieken!A:B,2,FALSE)),VLOOKUP(G514,Rubrieken!A:B,2,FALSE),"")</f>
        <v/>
      </c>
      <c r="I514" s="150">
        <f t="shared" si="72"/>
        <v>0</v>
      </c>
      <c r="J514" s="151" t="str">
        <f t="shared" si="64"/>
        <v/>
      </c>
      <c r="K514" s="151" t="str">
        <f t="shared" si="65"/>
        <v/>
      </c>
      <c r="L514" s="151" t="str">
        <f t="shared" si="66"/>
        <v/>
      </c>
      <c r="M514" s="151" t="str">
        <f t="shared" si="67"/>
        <v/>
      </c>
      <c r="N514" s="151" t="str">
        <f t="shared" si="68"/>
        <v/>
      </c>
      <c r="O514" s="151" t="str">
        <f t="shared" si="69"/>
        <v/>
      </c>
      <c r="P514" s="151" t="str">
        <f t="shared" si="70"/>
        <v/>
      </c>
      <c r="Q514" s="151" t="str">
        <f t="shared" si="71"/>
        <v/>
      </c>
    </row>
    <row r="515" spans="1:17">
      <c r="A515" s="75"/>
      <c r="H515" s="139" t="str">
        <f>IF(ISTEXT(VLOOKUP(G515,Rubrieken!A:B,2,FALSE)),VLOOKUP(G515,Rubrieken!A:B,2,FALSE),"")</f>
        <v/>
      </c>
      <c r="I515" s="150">
        <f t="shared" si="72"/>
        <v>0</v>
      </c>
      <c r="J515" s="151" t="str">
        <f t="shared" si="64"/>
        <v/>
      </c>
      <c r="K515" s="151" t="str">
        <f t="shared" si="65"/>
        <v/>
      </c>
      <c r="L515" s="151" t="str">
        <f t="shared" si="66"/>
        <v/>
      </c>
      <c r="M515" s="151" t="str">
        <f t="shared" si="67"/>
        <v/>
      </c>
      <c r="N515" s="151" t="str">
        <f t="shared" si="68"/>
        <v/>
      </c>
      <c r="O515" s="151" t="str">
        <f t="shared" si="69"/>
        <v/>
      </c>
      <c r="P515" s="151" t="str">
        <f t="shared" si="70"/>
        <v/>
      </c>
      <c r="Q515" s="151" t="str">
        <f t="shared" si="71"/>
        <v/>
      </c>
    </row>
    <row r="516" spans="1:17">
      <c r="H516" s="139" t="str">
        <f>IF(ISTEXT(VLOOKUP(G516,Rubrieken!A:B,2,FALSE)),VLOOKUP(G516,Rubrieken!A:B,2,FALSE),"")</f>
        <v/>
      </c>
      <c r="I516" s="150">
        <f t="shared" si="72"/>
        <v>0</v>
      </c>
      <c r="J516" s="151" t="str">
        <f t="shared" si="64"/>
        <v/>
      </c>
      <c r="K516" s="151" t="str">
        <f t="shared" si="65"/>
        <v/>
      </c>
      <c r="L516" s="151" t="str">
        <f t="shared" si="66"/>
        <v/>
      </c>
      <c r="M516" s="151" t="str">
        <f t="shared" si="67"/>
        <v/>
      </c>
      <c r="N516" s="151" t="str">
        <f t="shared" si="68"/>
        <v/>
      </c>
      <c r="O516" s="151" t="str">
        <f t="shared" si="69"/>
        <v/>
      </c>
      <c r="P516" s="151" t="str">
        <f t="shared" si="70"/>
        <v/>
      </c>
      <c r="Q516" s="151" t="str">
        <f t="shared" si="71"/>
        <v/>
      </c>
    </row>
    <row r="517" spans="1:17">
      <c r="A517" s="75"/>
      <c r="H517" s="139" t="str">
        <f>IF(ISTEXT(VLOOKUP(G517,Rubrieken!A:B,2,FALSE)),VLOOKUP(G517,Rubrieken!A:B,2,FALSE),"")</f>
        <v/>
      </c>
      <c r="I517" s="150">
        <f t="shared" si="72"/>
        <v>0</v>
      </c>
      <c r="J517" s="151" t="str">
        <f t="shared" si="64"/>
        <v/>
      </c>
      <c r="K517" s="151" t="str">
        <f t="shared" si="65"/>
        <v/>
      </c>
      <c r="L517" s="151" t="str">
        <f t="shared" si="66"/>
        <v/>
      </c>
      <c r="M517" s="151" t="str">
        <f t="shared" si="67"/>
        <v/>
      </c>
      <c r="N517" s="151" t="str">
        <f t="shared" si="68"/>
        <v/>
      </c>
      <c r="O517" s="151" t="str">
        <f t="shared" si="69"/>
        <v/>
      </c>
      <c r="P517" s="151" t="str">
        <f t="shared" si="70"/>
        <v/>
      </c>
      <c r="Q517" s="151" t="str">
        <f t="shared" si="71"/>
        <v/>
      </c>
    </row>
    <row r="518" spans="1:17">
      <c r="H518" s="139" t="str">
        <f>IF(ISTEXT(VLOOKUP(G518,Rubrieken!A:B,2,FALSE)),VLOOKUP(G518,Rubrieken!A:B,2,FALSE),"")</f>
        <v/>
      </c>
      <c r="I518" s="150">
        <f t="shared" si="72"/>
        <v>0</v>
      </c>
      <c r="J518" s="151" t="str">
        <f t="shared" si="64"/>
        <v/>
      </c>
      <c r="K518" s="151" t="str">
        <f t="shared" si="65"/>
        <v/>
      </c>
      <c r="L518" s="151" t="str">
        <f t="shared" si="66"/>
        <v/>
      </c>
      <c r="M518" s="151" t="str">
        <f t="shared" si="67"/>
        <v/>
      </c>
      <c r="N518" s="151" t="str">
        <f t="shared" si="68"/>
        <v/>
      </c>
      <c r="O518" s="151" t="str">
        <f t="shared" si="69"/>
        <v/>
      </c>
      <c r="P518" s="151" t="str">
        <f t="shared" si="70"/>
        <v/>
      </c>
      <c r="Q518" s="151" t="str">
        <f t="shared" si="71"/>
        <v/>
      </c>
    </row>
    <row r="519" spans="1:17">
      <c r="A519" s="75"/>
      <c r="H519" s="139" t="str">
        <f>IF(ISTEXT(VLOOKUP(G519,Rubrieken!A:B,2,FALSE)),VLOOKUP(G519,Rubrieken!A:B,2,FALSE),"")</f>
        <v/>
      </c>
      <c r="I519" s="150">
        <f t="shared" si="72"/>
        <v>0</v>
      </c>
      <c r="J519" s="151" t="str">
        <f t="shared" si="64"/>
        <v/>
      </c>
      <c r="K519" s="151" t="str">
        <f t="shared" si="65"/>
        <v/>
      </c>
      <c r="L519" s="151" t="str">
        <f t="shared" si="66"/>
        <v/>
      </c>
      <c r="M519" s="151" t="str">
        <f t="shared" si="67"/>
        <v/>
      </c>
      <c r="N519" s="151" t="str">
        <f t="shared" si="68"/>
        <v/>
      </c>
      <c r="O519" s="151" t="str">
        <f t="shared" si="69"/>
        <v/>
      </c>
      <c r="P519" s="151" t="str">
        <f t="shared" si="70"/>
        <v/>
      </c>
      <c r="Q519" s="151" t="str">
        <f t="shared" si="71"/>
        <v/>
      </c>
    </row>
    <row r="520" spans="1:17">
      <c r="H520" s="139" t="str">
        <f>IF(ISTEXT(VLOOKUP(G520,Rubrieken!A:B,2,FALSE)),VLOOKUP(G520,Rubrieken!A:B,2,FALSE),"")</f>
        <v/>
      </c>
      <c r="I520" s="150">
        <f t="shared" si="72"/>
        <v>0</v>
      </c>
      <c r="J520" s="151" t="str">
        <f t="shared" ref="J520:J583" si="73">CONCATENATE(K520,L520,M520,N520,O520,P520)</f>
        <v/>
      </c>
      <c r="K520" s="151" t="str">
        <f t="shared" ref="K520:K583" si="74">IF(AND(D520=0,E520=0),"",IF(H520="","Er is nog geen rubriek ingevuld. ",""))</f>
        <v/>
      </c>
      <c r="L520" s="151" t="str">
        <f t="shared" ref="L520:L583" si="75">IF(AND(ISNUMBER(D520),ISNUMBER(E520),(D520*E520)^2&gt;0),"Bedrag in en uit zijn beiden ingevuld. ","")</f>
        <v/>
      </c>
      <c r="M520" s="151" t="str">
        <f t="shared" ref="M520:M583" si="76">IF(AND(D520&gt;0,ISNUMBER(F520&gt;0)),"Geen btw bij bank inkomsten. ","")</f>
        <v/>
      </c>
      <c r="N520" s="151" t="str">
        <f t="shared" ref="N520:N583" si="77">IF(ISNUMBER(E520),IF(F520/0.182&gt;E520,"Btw is groter dan 21%. ",""),"")</f>
        <v/>
      </c>
      <c r="O520" s="151" t="str">
        <f t="shared" ref="O520:O583" si="78">IF(I520=0,"",IF(Q520="","Geen datum ingevuld. ",""))</f>
        <v/>
      </c>
      <c r="P520" s="151" t="str">
        <f t="shared" ref="P520:P583" si="79">IF(I520&lt;&gt;0,IF(CONCATENATE(K520,L520,M520,N520,O520)="","Hele regel is goed!",""),"")</f>
        <v/>
      </c>
      <c r="Q520" s="151" t="str">
        <f t="shared" ref="Q520:Q583" si="80">IF(B520="","",CEILING(MONTH(B520)/3,1))</f>
        <v/>
      </c>
    </row>
    <row r="521" spans="1:17">
      <c r="A521" s="75"/>
      <c r="H521" s="139" t="str">
        <f>IF(ISTEXT(VLOOKUP(G521,Rubrieken!A:B,2,FALSE)),VLOOKUP(G521,Rubrieken!A:B,2,FALSE),"")</f>
        <v/>
      </c>
      <c r="I521" s="150">
        <f t="shared" si="72"/>
        <v>0</v>
      </c>
      <c r="J521" s="151" t="str">
        <f t="shared" si="73"/>
        <v/>
      </c>
      <c r="K521" s="151" t="str">
        <f t="shared" si="74"/>
        <v/>
      </c>
      <c r="L521" s="151" t="str">
        <f t="shared" si="75"/>
        <v/>
      </c>
      <c r="M521" s="151" t="str">
        <f t="shared" si="76"/>
        <v/>
      </c>
      <c r="N521" s="151" t="str">
        <f t="shared" si="77"/>
        <v/>
      </c>
      <c r="O521" s="151" t="str">
        <f t="shared" si="78"/>
        <v/>
      </c>
      <c r="P521" s="151" t="str">
        <f t="shared" si="79"/>
        <v/>
      </c>
      <c r="Q521" s="151" t="str">
        <f t="shared" si="80"/>
        <v/>
      </c>
    </row>
    <row r="522" spans="1:17">
      <c r="H522" s="139" t="str">
        <f>IF(ISTEXT(VLOOKUP(G522,Rubrieken!A:B,2,FALSE)),VLOOKUP(G522,Rubrieken!A:B,2,FALSE),"")</f>
        <v/>
      </c>
      <c r="I522" s="150">
        <f t="shared" si="72"/>
        <v>0</v>
      </c>
      <c r="J522" s="151" t="str">
        <f t="shared" si="73"/>
        <v/>
      </c>
      <c r="K522" s="151" t="str">
        <f t="shared" si="74"/>
        <v/>
      </c>
      <c r="L522" s="151" t="str">
        <f t="shared" si="75"/>
        <v/>
      </c>
      <c r="M522" s="151" t="str">
        <f t="shared" si="76"/>
        <v/>
      </c>
      <c r="N522" s="151" t="str">
        <f t="shared" si="77"/>
        <v/>
      </c>
      <c r="O522" s="151" t="str">
        <f t="shared" si="78"/>
        <v/>
      </c>
      <c r="P522" s="151" t="str">
        <f t="shared" si="79"/>
        <v/>
      </c>
      <c r="Q522" s="151" t="str">
        <f t="shared" si="80"/>
        <v/>
      </c>
    </row>
    <row r="523" spans="1:17">
      <c r="A523" s="75"/>
      <c r="H523" s="139" t="str">
        <f>IF(ISTEXT(VLOOKUP(G523,Rubrieken!A:B,2,FALSE)),VLOOKUP(G523,Rubrieken!A:B,2,FALSE),"")</f>
        <v/>
      </c>
      <c r="I523" s="150">
        <f t="shared" si="72"/>
        <v>0</v>
      </c>
      <c r="J523" s="151" t="str">
        <f t="shared" si="73"/>
        <v/>
      </c>
      <c r="K523" s="151" t="str">
        <f t="shared" si="74"/>
        <v/>
      </c>
      <c r="L523" s="151" t="str">
        <f t="shared" si="75"/>
        <v/>
      </c>
      <c r="M523" s="151" t="str">
        <f t="shared" si="76"/>
        <v/>
      </c>
      <c r="N523" s="151" t="str">
        <f t="shared" si="77"/>
        <v/>
      </c>
      <c r="O523" s="151" t="str">
        <f t="shared" si="78"/>
        <v/>
      </c>
      <c r="P523" s="151" t="str">
        <f t="shared" si="79"/>
        <v/>
      </c>
      <c r="Q523" s="151" t="str">
        <f t="shared" si="80"/>
        <v/>
      </c>
    </row>
    <row r="524" spans="1:17">
      <c r="H524" s="139" t="str">
        <f>IF(ISTEXT(VLOOKUP(G524,Rubrieken!A:B,2,FALSE)),VLOOKUP(G524,Rubrieken!A:B,2,FALSE),"")</f>
        <v/>
      </c>
      <c r="I524" s="150">
        <f t="shared" si="72"/>
        <v>0</v>
      </c>
      <c r="J524" s="151" t="str">
        <f t="shared" si="73"/>
        <v/>
      </c>
      <c r="K524" s="151" t="str">
        <f t="shared" si="74"/>
        <v/>
      </c>
      <c r="L524" s="151" t="str">
        <f t="shared" si="75"/>
        <v/>
      </c>
      <c r="M524" s="151" t="str">
        <f t="shared" si="76"/>
        <v/>
      </c>
      <c r="N524" s="151" t="str">
        <f t="shared" si="77"/>
        <v/>
      </c>
      <c r="O524" s="151" t="str">
        <f t="shared" si="78"/>
        <v/>
      </c>
      <c r="P524" s="151" t="str">
        <f t="shared" si="79"/>
        <v/>
      </c>
      <c r="Q524" s="151" t="str">
        <f t="shared" si="80"/>
        <v/>
      </c>
    </row>
    <row r="525" spans="1:17">
      <c r="A525" s="75"/>
      <c r="H525" s="139" t="str">
        <f>IF(ISTEXT(VLOOKUP(G525,Rubrieken!A:B,2,FALSE)),VLOOKUP(G525,Rubrieken!A:B,2,FALSE),"")</f>
        <v/>
      </c>
      <c r="I525" s="150">
        <f t="shared" si="72"/>
        <v>0</v>
      </c>
      <c r="J525" s="151" t="str">
        <f t="shared" si="73"/>
        <v/>
      </c>
      <c r="K525" s="151" t="str">
        <f t="shared" si="74"/>
        <v/>
      </c>
      <c r="L525" s="151" t="str">
        <f t="shared" si="75"/>
        <v/>
      </c>
      <c r="M525" s="151" t="str">
        <f t="shared" si="76"/>
        <v/>
      </c>
      <c r="N525" s="151" t="str">
        <f t="shared" si="77"/>
        <v/>
      </c>
      <c r="O525" s="151" t="str">
        <f t="shared" si="78"/>
        <v/>
      </c>
      <c r="P525" s="151" t="str">
        <f t="shared" si="79"/>
        <v/>
      </c>
      <c r="Q525" s="151" t="str">
        <f t="shared" si="80"/>
        <v/>
      </c>
    </row>
    <row r="526" spans="1:17">
      <c r="H526" s="139" t="str">
        <f>IF(ISTEXT(VLOOKUP(G526,Rubrieken!A:B,2,FALSE)),VLOOKUP(G526,Rubrieken!A:B,2,FALSE),"")</f>
        <v/>
      </c>
      <c r="I526" s="150">
        <f t="shared" si="72"/>
        <v>0</v>
      </c>
      <c r="J526" s="151" t="str">
        <f t="shared" si="73"/>
        <v/>
      </c>
      <c r="K526" s="151" t="str">
        <f t="shared" si="74"/>
        <v/>
      </c>
      <c r="L526" s="151" t="str">
        <f t="shared" si="75"/>
        <v/>
      </c>
      <c r="M526" s="151" t="str">
        <f t="shared" si="76"/>
        <v/>
      </c>
      <c r="N526" s="151" t="str">
        <f t="shared" si="77"/>
        <v/>
      </c>
      <c r="O526" s="151" t="str">
        <f t="shared" si="78"/>
        <v/>
      </c>
      <c r="P526" s="151" t="str">
        <f t="shared" si="79"/>
        <v/>
      </c>
      <c r="Q526" s="151" t="str">
        <f t="shared" si="80"/>
        <v/>
      </c>
    </row>
    <row r="527" spans="1:17">
      <c r="A527" s="75"/>
      <c r="H527" s="139" t="str">
        <f>IF(ISTEXT(VLOOKUP(G527,Rubrieken!A:B,2,FALSE)),VLOOKUP(G527,Rubrieken!A:B,2,FALSE),"")</f>
        <v/>
      </c>
      <c r="I527" s="150">
        <f t="shared" si="72"/>
        <v>0</v>
      </c>
      <c r="J527" s="151" t="str">
        <f t="shared" si="73"/>
        <v/>
      </c>
      <c r="K527" s="151" t="str">
        <f t="shared" si="74"/>
        <v/>
      </c>
      <c r="L527" s="151" t="str">
        <f t="shared" si="75"/>
        <v/>
      </c>
      <c r="M527" s="151" t="str">
        <f t="shared" si="76"/>
        <v/>
      </c>
      <c r="N527" s="151" t="str">
        <f t="shared" si="77"/>
        <v/>
      </c>
      <c r="O527" s="151" t="str">
        <f t="shared" si="78"/>
        <v/>
      </c>
      <c r="P527" s="151" t="str">
        <f t="shared" si="79"/>
        <v/>
      </c>
      <c r="Q527" s="151" t="str">
        <f t="shared" si="80"/>
        <v/>
      </c>
    </row>
    <row r="528" spans="1:17">
      <c r="H528" s="139" t="str">
        <f>IF(ISTEXT(VLOOKUP(G528,Rubrieken!A:B,2,FALSE)),VLOOKUP(G528,Rubrieken!A:B,2,FALSE),"")</f>
        <v/>
      </c>
      <c r="I528" s="150">
        <f t="shared" si="72"/>
        <v>0</v>
      </c>
      <c r="J528" s="151" t="str">
        <f t="shared" si="73"/>
        <v/>
      </c>
      <c r="K528" s="151" t="str">
        <f t="shared" si="74"/>
        <v/>
      </c>
      <c r="L528" s="151" t="str">
        <f t="shared" si="75"/>
        <v/>
      </c>
      <c r="M528" s="151" t="str">
        <f t="shared" si="76"/>
        <v/>
      </c>
      <c r="N528" s="151" t="str">
        <f t="shared" si="77"/>
        <v/>
      </c>
      <c r="O528" s="151" t="str">
        <f t="shared" si="78"/>
        <v/>
      </c>
      <c r="P528" s="151" t="str">
        <f t="shared" si="79"/>
        <v/>
      </c>
      <c r="Q528" s="151" t="str">
        <f t="shared" si="80"/>
        <v/>
      </c>
    </row>
    <row r="529" spans="1:17">
      <c r="A529" s="75"/>
      <c r="H529" s="139" t="str">
        <f>IF(ISTEXT(VLOOKUP(G529,Rubrieken!A:B,2,FALSE)),VLOOKUP(G529,Rubrieken!A:B,2,FALSE),"")</f>
        <v/>
      </c>
      <c r="I529" s="150">
        <f t="shared" si="72"/>
        <v>0</v>
      </c>
      <c r="J529" s="151" t="str">
        <f t="shared" si="73"/>
        <v/>
      </c>
      <c r="K529" s="151" t="str">
        <f t="shared" si="74"/>
        <v/>
      </c>
      <c r="L529" s="151" t="str">
        <f t="shared" si="75"/>
        <v/>
      </c>
      <c r="M529" s="151" t="str">
        <f t="shared" si="76"/>
        <v/>
      </c>
      <c r="N529" s="151" t="str">
        <f t="shared" si="77"/>
        <v/>
      </c>
      <c r="O529" s="151" t="str">
        <f t="shared" si="78"/>
        <v/>
      </c>
      <c r="P529" s="151" t="str">
        <f t="shared" si="79"/>
        <v/>
      </c>
      <c r="Q529" s="151" t="str">
        <f t="shared" si="80"/>
        <v/>
      </c>
    </row>
    <row r="530" spans="1:17">
      <c r="H530" s="139" t="str">
        <f>IF(ISTEXT(VLOOKUP(G530,Rubrieken!A:B,2,FALSE)),VLOOKUP(G530,Rubrieken!A:B,2,FALSE),"")</f>
        <v/>
      </c>
      <c r="I530" s="150">
        <f t="shared" si="72"/>
        <v>0</v>
      </c>
      <c r="J530" s="151" t="str">
        <f t="shared" si="73"/>
        <v/>
      </c>
      <c r="K530" s="151" t="str">
        <f t="shared" si="74"/>
        <v/>
      </c>
      <c r="L530" s="151" t="str">
        <f t="shared" si="75"/>
        <v/>
      </c>
      <c r="M530" s="151" t="str">
        <f t="shared" si="76"/>
        <v/>
      </c>
      <c r="N530" s="151" t="str">
        <f t="shared" si="77"/>
        <v/>
      </c>
      <c r="O530" s="151" t="str">
        <f t="shared" si="78"/>
        <v/>
      </c>
      <c r="P530" s="151" t="str">
        <f t="shared" si="79"/>
        <v/>
      </c>
      <c r="Q530" s="151" t="str">
        <f t="shared" si="80"/>
        <v/>
      </c>
    </row>
    <row r="531" spans="1:17">
      <c r="A531" s="75"/>
      <c r="H531" s="139" t="str">
        <f>IF(ISTEXT(VLOOKUP(G531,Rubrieken!A:B,2,FALSE)),VLOOKUP(G531,Rubrieken!A:B,2,FALSE),"")</f>
        <v/>
      </c>
      <c r="I531" s="150">
        <f t="shared" si="72"/>
        <v>0</v>
      </c>
      <c r="J531" s="151" t="str">
        <f t="shared" si="73"/>
        <v/>
      </c>
      <c r="K531" s="151" t="str">
        <f t="shared" si="74"/>
        <v/>
      </c>
      <c r="L531" s="151" t="str">
        <f t="shared" si="75"/>
        <v/>
      </c>
      <c r="M531" s="151" t="str">
        <f t="shared" si="76"/>
        <v/>
      </c>
      <c r="N531" s="151" t="str">
        <f t="shared" si="77"/>
        <v/>
      </c>
      <c r="O531" s="151" t="str">
        <f t="shared" si="78"/>
        <v/>
      </c>
      <c r="P531" s="151" t="str">
        <f t="shared" si="79"/>
        <v/>
      </c>
      <c r="Q531" s="151" t="str">
        <f t="shared" si="80"/>
        <v/>
      </c>
    </row>
    <row r="532" spans="1:17">
      <c r="H532" s="139" t="str">
        <f>IF(ISTEXT(VLOOKUP(G532,Rubrieken!A:B,2,FALSE)),VLOOKUP(G532,Rubrieken!A:B,2,FALSE),"")</f>
        <v/>
      </c>
      <c r="I532" s="150">
        <f t="shared" si="72"/>
        <v>0</v>
      </c>
      <c r="J532" s="151" t="str">
        <f t="shared" si="73"/>
        <v/>
      </c>
      <c r="K532" s="151" t="str">
        <f t="shared" si="74"/>
        <v/>
      </c>
      <c r="L532" s="151" t="str">
        <f t="shared" si="75"/>
        <v/>
      </c>
      <c r="M532" s="151" t="str">
        <f t="shared" si="76"/>
        <v/>
      </c>
      <c r="N532" s="151" t="str">
        <f t="shared" si="77"/>
        <v/>
      </c>
      <c r="O532" s="151" t="str">
        <f t="shared" si="78"/>
        <v/>
      </c>
      <c r="P532" s="151" t="str">
        <f t="shared" si="79"/>
        <v/>
      </c>
      <c r="Q532" s="151" t="str">
        <f t="shared" si="80"/>
        <v/>
      </c>
    </row>
    <row r="533" spans="1:17">
      <c r="A533" s="75"/>
      <c r="H533" s="139" t="str">
        <f>IF(ISTEXT(VLOOKUP(G533,Rubrieken!A:B,2,FALSE)),VLOOKUP(G533,Rubrieken!A:B,2,FALSE),"")</f>
        <v/>
      </c>
      <c r="I533" s="150">
        <f t="shared" si="72"/>
        <v>0</v>
      </c>
      <c r="J533" s="151" t="str">
        <f t="shared" si="73"/>
        <v/>
      </c>
      <c r="K533" s="151" t="str">
        <f t="shared" si="74"/>
        <v/>
      </c>
      <c r="L533" s="151" t="str">
        <f t="shared" si="75"/>
        <v/>
      </c>
      <c r="M533" s="151" t="str">
        <f t="shared" si="76"/>
        <v/>
      </c>
      <c r="N533" s="151" t="str">
        <f t="shared" si="77"/>
        <v/>
      </c>
      <c r="O533" s="151" t="str">
        <f t="shared" si="78"/>
        <v/>
      </c>
      <c r="P533" s="151" t="str">
        <f t="shared" si="79"/>
        <v/>
      </c>
      <c r="Q533" s="151" t="str">
        <f t="shared" si="80"/>
        <v/>
      </c>
    </row>
    <row r="534" spans="1:17">
      <c r="H534" s="139" t="str">
        <f>IF(ISTEXT(VLOOKUP(G534,Rubrieken!A:B,2,FALSE)),VLOOKUP(G534,Rubrieken!A:B,2,FALSE),"")</f>
        <v/>
      </c>
      <c r="I534" s="150">
        <f t="shared" si="72"/>
        <v>0</v>
      </c>
      <c r="J534" s="151" t="str">
        <f t="shared" si="73"/>
        <v/>
      </c>
      <c r="K534" s="151" t="str">
        <f t="shared" si="74"/>
        <v/>
      </c>
      <c r="L534" s="151" t="str">
        <f t="shared" si="75"/>
        <v/>
      </c>
      <c r="M534" s="151" t="str">
        <f t="shared" si="76"/>
        <v/>
      </c>
      <c r="N534" s="151" t="str">
        <f t="shared" si="77"/>
        <v/>
      </c>
      <c r="O534" s="151" t="str">
        <f t="shared" si="78"/>
        <v/>
      </c>
      <c r="P534" s="151" t="str">
        <f t="shared" si="79"/>
        <v/>
      </c>
      <c r="Q534" s="151" t="str">
        <f t="shared" si="80"/>
        <v/>
      </c>
    </row>
    <row r="535" spans="1:17">
      <c r="A535" s="75"/>
      <c r="H535" s="139" t="str">
        <f>IF(ISTEXT(VLOOKUP(G535,Rubrieken!A:B,2,FALSE)),VLOOKUP(G535,Rubrieken!A:B,2,FALSE),"")</f>
        <v/>
      </c>
      <c r="I535" s="150">
        <f t="shared" si="72"/>
        <v>0</v>
      </c>
      <c r="J535" s="151" t="str">
        <f t="shared" si="73"/>
        <v/>
      </c>
      <c r="K535" s="151" t="str">
        <f t="shared" si="74"/>
        <v/>
      </c>
      <c r="L535" s="151" t="str">
        <f t="shared" si="75"/>
        <v/>
      </c>
      <c r="M535" s="151" t="str">
        <f t="shared" si="76"/>
        <v/>
      </c>
      <c r="N535" s="151" t="str">
        <f t="shared" si="77"/>
        <v/>
      </c>
      <c r="O535" s="151" t="str">
        <f t="shared" si="78"/>
        <v/>
      </c>
      <c r="P535" s="151" t="str">
        <f t="shared" si="79"/>
        <v/>
      </c>
      <c r="Q535" s="151" t="str">
        <f t="shared" si="80"/>
        <v/>
      </c>
    </row>
    <row r="536" spans="1:17">
      <c r="H536" s="139" t="str">
        <f>IF(ISTEXT(VLOOKUP(G536,Rubrieken!A:B,2,FALSE)),VLOOKUP(G536,Rubrieken!A:B,2,FALSE),"")</f>
        <v/>
      </c>
      <c r="I536" s="150">
        <f t="shared" si="72"/>
        <v>0</v>
      </c>
      <c r="J536" s="151" t="str">
        <f t="shared" si="73"/>
        <v/>
      </c>
      <c r="K536" s="151" t="str">
        <f t="shared" si="74"/>
        <v/>
      </c>
      <c r="L536" s="151" t="str">
        <f t="shared" si="75"/>
        <v/>
      </c>
      <c r="M536" s="151" t="str">
        <f t="shared" si="76"/>
        <v/>
      </c>
      <c r="N536" s="151" t="str">
        <f t="shared" si="77"/>
        <v/>
      </c>
      <c r="O536" s="151" t="str">
        <f t="shared" si="78"/>
        <v/>
      </c>
      <c r="P536" s="151" t="str">
        <f t="shared" si="79"/>
        <v/>
      </c>
      <c r="Q536" s="151" t="str">
        <f t="shared" si="80"/>
        <v/>
      </c>
    </row>
    <row r="537" spans="1:17">
      <c r="A537" s="75"/>
      <c r="H537" s="139" t="str">
        <f>IF(ISTEXT(VLOOKUP(G537,Rubrieken!A:B,2,FALSE)),VLOOKUP(G537,Rubrieken!A:B,2,FALSE),"")</f>
        <v/>
      </c>
      <c r="I537" s="150">
        <f t="shared" si="72"/>
        <v>0</v>
      </c>
      <c r="J537" s="151" t="str">
        <f t="shared" si="73"/>
        <v/>
      </c>
      <c r="K537" s="151" t="str">
        <f t="shared" si="74"/>
        <v/>
      </c>
      <c r="L537" s="151" t="str">
        <f t="shared" si="75"/>
        <v/>
      </c>
      <c r="M537" s="151" t="str">
        <f t="shared" si="76"/>
        <v/>
      </c>
      <c r="N537" s="151" t="str">
        <f t="shared" si="77"/>
        <v/>
      </c>
      <c r="O537" s="151" t="str">
        <f t="shared" si="78"/>
        <v/>
      </c>
      <c r="P537" s="151" t="str">
        <f t="shared" si="79"/>
        <v/>
      </c>
      <c r="Q537" s="151" t="str">
        <f t="shared" si="80"/>
        <v/>
      </c>
    </row>
    <row r="538" spans="1:17">
      <c r="H538" s="139" t="str">
        <f>IF(ISTEXT(VLOOKUP(G538,Rubrieken!A:B,2,FALSE)),VLOOKUP(G538,Rubrieken!A:B,2,FALSE),"")</f>
        <v/>
      </c>
      <c r="I538" s="150">
        <f t="shared" si="72"/>
        <v>0</v>
      </c>
      <c r="J538" s="151" t="str">
        <f t="shared" si="73"/>
        <v/>
      </c>
      <c r="K538" s="151" t="str">
        <f t="shared" si="74"/>
        <v/>
      </c>
      <c r="L538" s="151" t="str">
        <f t="shared" si="75"/>
        <v/>
      </c>
      <c r="M538" s="151" t="str">
        <f t="shared" si="76"/>
        <v/>
      </c>
      <c r="N538" s="151" t="str">
        <f t="shared" si="77"/>
        <v/>
      </c>
      <c r="O538" s="151" t="str">
        <f t="shared" si="78"/>
        <v/>
      </c>
      <c r="P538" s="151" t="str">
        <f t="shared" si="79"/>
        <v/>
      </c>
      <c r="Q538" s="151" t="str">
        <f t="shared" si="80"/>
        <v/>
      </c>
    </row>
    <row r="539" spans="1:17">
      <c r="A539" s="75"/>
      <c r="H539" s="139" t="str">
        <f>IF(ISTEXT(VLOOKUP(G539,Rubrieken!A:B,2,FALSE)),VLOOKUP(G539,Rubrieken!A:B,2,FALSE),"")</f>
        <v/>
      </c>
      <c r="I539" s="150">
        <f t="shared" si="72"/>
        <v>0</v>
      </c>
      <c r="J539" s="151" t="str">
        <f t="shared" si="73"/>
        <v/>
      </c>
      <c r="K539" s="151" t="str">
        <f t="shared" si="74"/>
        <v/>
      </c>
      <c r="L539" s="151" t="str">
        <f t="shared" si="75"/>
        <v/>
      </c>
      <c r="M539" s="151" t="str">
        <f t="shared" si="76"/>
        <v/>
      </c>
      <c r="N539" s="151" t="str">
        <f t="shared" si="77"/>
        <v/>
      </c>
      <c r="O539" s="151" t="str">
        <f t="shared" si="78"/>
        <v/>
      </c>
      <c r="P539" s="151" t="str">
        <f t="shared" si="79"/>
        <v/>
      </c>
      <c r="Q539" s="151" t="str">
        <f t="shared" si="80"/>
        <v/>
      </c>
    </row>
    <row r="540" spans="1:17">
      <c r="H540" s="139" t="str">
        <f>IF(ISTEXT(VLOOKUP(G540,Rubrieken!A:B,2,FALSE)),VLOOKUP(G540,Rubrieken!A:B,2,FALSE),"")</f>
        <v/>
      </c>
      <c r="I540" s="150">
        <f t="shared" si="72"/>
        <v>0</v>
      </c>
      <c r="J540" s="151" t="str">
        <f t="shared" si="73"/>
        <v/>
      </c>
      <c r="K540" s="151" t="str">
        <f t="shared" si="74"/>
        <v/>
      </c>
      <c r="L540" s="151" t="str">
        <f t="shared" si="75"/>
        <v/>
      </c>
      <c r="M540" s="151" t="str">
        <f t="shared" si="76"/>
        <v/>
      </c>
      <c r="N540" s="151" t="str">
        <f t="shared" si="77"/>
        <v/>
      </c>
      <c r="O540" s="151" t="str">
        <f t="shared" si="78"/>
        <v/>
      </c>
      <c r="P540" s="151" t="str">
        <f t="shared" si="79"/>
        <v/>
      </c>
      <c r="Q540" s="151" t="str">
        <f t="shared" si="80"/>
        <v/>
      </c>
    </row>
    <row r="541" spans="1:17">
      <c r="A541" s="75"/>
      <c r="H541" s="139" t="str">
        <f>IF(ISTEXT(VLOOKUP(G541,Rubrieken!A:B,2,FALSE)),VLOOKUP(G541,Rubrieken!A:B,2,FALSE),"")</f>
        <v/>
      </c>
      <c r="I541" s="150">
        <f t="shared" si="72"/>
        <v>0</v>
      </c>
      <c r="J541" s="151" t="str">
        <f t="shared" si="73"/>
        <v/>
      </c>
      <c r="K541" s="151" t="str">
        <f t="shared" si="74"/>
        <v/>
      </c>
      <c r="L541" s="151" t="str">
        <f t="shared" si="75"/>
        <v/>
      </c>
      <c r="M541" s="151" t="str">
        <f t="shared" si="76"/>
        <v/>
      </c>
      <c r="N541" s="151" t="str">
        <f t="shared" si="77"/>
        <v/>
      </c>
      <c r="O541" s="151" t="str">
        <f t="shared" si="78"/>
        <v/>
      </c>
      <c r="P541" s="151" t="str">
        <f t="shared" si="79"/>
        <v/>
      </c>
      <c r="Q541" s="151" t="str">
        <f t="shared" si="80"/>
        <v/>
      </c>
    </row>
    <row r="542" spans="1:17">
      <c r="H542" s="139" t="str">
        <f>IF(ISTEXT(VLOOKUP(G542,Rubrieken!A:B,2,FALSE)),VLOOKUP(G542,Rubrieken!A:B,2,FALSE),"")</f>
        <v/>
      </c>
      <c r="I542" s="150">
        <f t="shared" si="72"/>
        <v>0</v>
      </c>
      <c r="J542" s="151" t="str">
        <f t="shared" si="73"/>
        <v/>
      </c>
      <c r="K542" s="151" t="str">
        <f t="shared" si="74"/>
        <v/>
      </c>
      <c r="L542" s="151" t="str">
        <f t="shared" si="75"/>
        <v/>
      </c>
      <c r="M542" s="151" t="str">
        <f t="shared" si="76"/>
        <v/>
      </c>
      <c r="N542" s="151" t="str">
        <f t="shared" si="77"/>
        <v/>
      </c>
      <c r="O542" s="151" t="str">
        <f t="shared" si="78"/>
        <v/>
      </c>
      <c r="P542" s="151" t="str">
        <f t="shared" si="79"/>
        <v/>
      </c>
      <c r="Q542" s="151" t="str">
        <f t="shared" si="80"/>
        <v/>
      </c>
    </row>
    <row r="543" spans="1:17">
      <c r="A543" s="75"/>
      <c r="H543" s="139" t="str">
        <f>IF(ISTEXT(VLOOKUP(G543,Rubrieken!A:B,2,FALSE)),VLOOKUP(G543,Rubrieken!A:B,2,FALSE),"")</f>
        <v/>
      </c>
      <c r="I543" s="150">
        <f t="shared" si="72"/>
        <v>0</v>
      </c>
      <c r="J543" s="151" t="str">
        <f t="shared" si="73"/>
        <v/>
      </c>
      <c r="K543" s="151" t="str">
        <f t="shared" si="74"/>
        <v/>
      </c>
      <c r="L543" s="151" t="str">
        <f t="shared" si="75"/>
        <v/>
      </c>
      <c r="M543" s="151" t="str">
        <f t="shared" si="76"/>
        <v/>
      </c>
      <c r="N543" s="151" t="str">
        <f t="shared" si="77"/>
        <v/>
      </c>
      <c r="O543" s="151" t="str">
        <f t="shared" si="78"/>
        <v/>
      </c>
      <c r="P543" s="151" t="str">
        <f t="shared" si="79"/>
        <v/>
      </c>
      <c r="Q543" s="151" t="str">
        <f t="shared" si="80"/>
        <v/>
      </c>
    </row>
    <row r="544" spans="1:17">
      <c r="H544" s="139" t="str">
        <f>IF(ISTEXT(VLOOKUP(G544,Rubrieken!A:B,2,FALSE)),VLOOKUP(G544,Rubrieken!A:B,2,FALSE),"")</f>
        <v/>
      </c>
      <c r="I544" s="150">
        <f t="shared" si="72"/>
        <v>0</v>
      </c>
      <c r="J544" s="151" t="str">
        <f t="shared" si="73"/>
        <v/>
      </c>
      <c r="K544" s="151" t="str">
        <f t="shared" si="74"/>
        <v/>
      </c>
      <c r="L544" s="151" t="str">
        <f t="shared" si="75"/>
        <v/>
      </c>
      <c r="M544" s="151" t="str">
        <f t="shared" si="76"/>
        <v/>
      </c>
      <c r="N544" s="151" t="str">
        <f t="shared" si="77"/>
        <v/>
      </c>
      <c r="O544" s="151" t="str">
        <f t="shared" si="78"/>
        <v/>
      </c>
      <c r="P544" s="151" t="str">
        <f t="shared" si="79"/>
        <v/>
      </c>
      <c r="Q544" s="151" t="str">
        <f t="shared" si="80"/>
        <v/>
      </c>
    </row>
    <row r="545" spans="1:17">
      <c r="A545" s="75"/>
      <c r="H545" s="139" t="str">
        <f>IF(ISTEXT(VLOOKUP(G545,Rubrieken!A:B,2,FALSE)),VLOOKUP(G545,Rubrieken!A:B,2,FALSE),"")</f>
        <v/>
      </c>
      <c r="I545" s="150">
        <f t="shared" si="72"/>
        <v>0</v>
      </c>
      <c r="J545" s="151" t="str">
        <f t="shared" si="73"/>
        <v/>
      </c>
      <c r="K545" s="151" t="str">
        <f t="shared" si="74"/>
        <v/>
      </c>
      <c r="L545" s="151" t="str">
        <f t="shared" si="75"/>
        <v/>
      </c>
      <c r="M545" s="151" t="str">
        <f t="shared" si="76"/>
        <v/>
      </c>
      <c r="N545" s="151" t="str">
        <f t="shared" si="77"/>
        <v/>
      </c>
      <c r="O545" s="151" t="str">
        <f t="shared" si="78"/>
        <v/>
      </c>
      <c r="P545" s="151" t="str">
        <f t="shared" si="79"/>
        <v/>
      </c>
      <c r="Q545" s="151" t="str">
        <f t="shared" si="80"/>
        <v/>
      </c>
    </row>
    <row r="546" spans="1:17">
      <c r="H546" s="139" t="str">
        <f>IF(ISTEXT(VLOOKUP(G546,Rubrieken!A:B,2,FALSE)),VLOOKUP(G546,Rubrieken!A:B,2,FALSE),"")</f>
        <v/>
      </c>
      <c r="I546" s="150">
        <f t="shared" si="72"/>
        <v>0</v>
      </c>
      <c r="J546" s="151" t="str">
        <f t="shared" si="73"/>
        <v/>
      </c>
      <c r="K546" s="151" t="str">
        <f t="shared" si="74"/>
        <v/>
      </c>
      <c r="L546" s="151" t="str">
        <f t="shared" si="75"/>
        <v/>
      </c>
      <c r="M546" s="151" t="str">
        <f t="shared" si="76"/>
        <v/>
      </c>
      <c r="N546" s="151" t="str">
        <f t="shared" si="77"/>
        <v/>
      </c>
      <c r="O546" s="151" t="str">
        <f t="shared" si="78"/>
        <v/>
      </c>
      <c r="P546" s="151" t="str">
        <f t="shared" si="79"/>
        <v/>
      </c>
      <c r="Q546" s="151" t="str">
        <f t="shared" si="80"/>
        <v/>
      </c>
    </row>
    <row r="547" spans="1:17">
      <c r="A547" s="75"/>
      <c r="H547" s="139" t="str">
        <f>IF(ISTEXT(VLOOKUP(G547,Rubrieken!A:B,2,FALSE)),VLOOKUP(G547,Rubrieken!A:B,2,FALSE),"")</f>
        <v/>
      </c>
      <c r="I547" s="150">
        <f t="shared" si="72"/>
        <v>0</v>
      </c>
      <c r="J547" s="151" t="str">
        <f t="shared" si="73"/>
        <v/>
      </c>
      <c r="K547" s="151" t="str">
        <f t="shared" si="74"/>
        <v/>
      </c>
      <c r="L547" s="151" t="str">
        <f t="shared" si="75"/>
        <v/>
      </c>
      <c r="M547" s="151" t="str">
        <f t="shared" si="76"/>
        <v/>
      </c>
      <c r="N547" s="151" t="str">
        <f t="shared" si="77"/>
        <v/>
      </c>
      <c r="O547" s="151" t="str">
        <f t="shared" si="78"/>
        <v/>
      </c>
      <c r="P547" s="151" t="str">
        <f t="shared" si="79"/>
        <v/>
      </c>
      <c r="Q547" s="151" t="str">
        <f t="shared" si="80"/>
        <v/>
      </c>
    </row>
    <row r="548" spans="1:17">
      <c r="H548" s="139" t="str">
        <f>IF(ISTEXT(VLOOKUP(G548,Rubrieken!A:B,2,FALSE)),VLOOKUP(G548,Rubrieken!A:B,2,FALSE),"")</f>
        <v/>
      </c>
      <c r="I548" s="150">
        <f t="shared" si="72"/>
        <v>0</v>
      </c>
      <c r="J548" s="151" t="str">
        <f t="shared" si="73"/>
        <v/>
      </c>
      <c r="K548" s="151" t="str">
        <f t="shared" si="74"/>
        <v/>
      </c>
      <c r="L548" s="151" t="str">
        <f t="shared" si="75"/>
        <v/>
      </c>
      <c r="M548" s="151" t="str">
        <f t="shared" si="76"/>
        <v/>
      </c>
      <c r="N548" s="151" t="str">
        <f t="shared" si="77"/>
        <v/>
      </c>
      <c r="O548" s="151" t="str">
        <f t="shared" si="78"/>
        <v/>
      </c>
      <c r="P548" s="151" t="str">
        <f t="shared" si="79"/>
        <v/>
      </c>
      <c r="Q548" s="151" t="str">
        <f t="shared" si="80"/>
        <v/>
      </c>
    </row>
    <row r="549" spans="1:17">
      <c r="A549" s="75"/>
      <c r="H549" s="139" t="str">
        <f>IF(ISTEXT(VLOOKUP(G549,Rubrieken!A:B,2,FALSE)),VLOOKUP(G549,Rubrieken!A:B,2,FALSE),"")</f>
        <v/>
      </c>
      <c r="I549" s="150">
        <f t="shared" si="72"/>
        <v>0</v>
      </c>
      <c r="J549" s="151" t="str">
        <f t="shared" si="73"/>
        <v/>
      </c>
      <c r="K549" s="151" t="str">
        <f t="shared" si="74"/>
        <v/>
      </c>
      <c r="L549" s="151" t="str">
        <f t="shared" si="75"/>
        <v/>
      </c>
      <c r="M549" s="151" t="str">
        <f t="shared" si="76"/>
        <v/>
      </c>
      <c r="N549" s="151" t="str">
        <f t="shared" si="77"/>
        <v/>
      </c>
      <c r="O549" s="151" t="str">
        <f t="shared" si="78"/>
        <v/>
      </c>
      <c r="P549" s="151" t="str">
        <f t="shared" si="79"/>
        <v/>
      </c>
      <c r="Q549" s="151" t="str">
        <f t="shared" si="80"/>
        <v/>
      </c>
    </row>
    <row r="550" spans="1:17">
      <c r="H550" s="139" t="str">
        <f>IF(ISTEXT(VLOOKUP(G550,Rubrieken!A:B,2,FALSE)),VLOOKUP(G550,Rubrieken!A:B,2,FALSE),"")</f>
        <v/>
      </c>
      <c r="I550" s="150">
        <f t="shared" si="72"/>
        <v>0</v>
      </c>
      <c r="J550" s="151" t="str">
        <f t="shared" si="73"/>
        <v/>
      </c>
      <c r="K550" s="151" t="str">
        <f t="shared" si="74"/>
        <v/>
      </c>
      <c r="L550" s="151" t="str">
        <f t="shared" si="75"/>
        <v/>
      </c>
      <c r="M550" s="151" t="str">
        <f t="shared" si="76"/>
        <v/>
      </c>
      <c r="N550" s="151" t="str">
        <f t="shared" si="77"/>
        <v/>
      </c>
      <c r="O550" s="151" t="str">
        <f t="shared" si="78"/>
        <v/>
      </c>
      <c r="P550" s="151" t="str">
        <f t="shared" si="79"/>
        <v/>
      </c>
      <c r="Q550" s="151" t="str">
        <f t="shared" si="80"/>
        <v/>
      </c>
    </row>
    <row r="551" spans="1:17">
      <c r="A551" s="75"/>
      <c r="H551" s="139" t="str">
        <f>IF(ISTEXT(VLOOKUP(G551,Rubrieken!A:B,2,FALSE)),VLOOKUP(G551,Rubrieken!A:B,2,FALSE),"")</f>
        <v/>
      </c>
      <c r="I551" s="150">
        <f t="shared" si="72"/>
        <v>0</v>
      </c>
      <c r="J551" s="151" t="str">
        <f t="shared" si="73"/>
        <v/>
      </c>
      <c r="K551" s="151" t="str">
        <f t="shared" si="74"/>
        <v/>
      </c>
      <c r="L551" s="151" t="str">
        <f t="shared" si="75"/>
        <v/>
      </c>
      <c r="M551" s="151" t="str">
        <f t="shared" si="76"/>
        <v/>
      </c>
      <c r="N551" s="151" t="str">
        <f t="shared" si="77"/>
        <v/>
      </c>
      <c r="O551" s="151" t="str">
        <f t="shared" si="78"/>
        <v/>
      </c>
      <c r="P551" s="151" t="str">
        <f t="shared" si="79"/>
        <v/>
      </c>
      <c r="Q551" s="151" t="str">
        <f t="shared" si="80"/>
        <v/>
      </c>
    </row>
    <row r="552" spans="1:17">
      <c r="H552" s="139" t="str">
        <f>IF(ISTEXT(VLOOKUP(G552,Rubrieken!A:B,2,FALSE)),VLOOKUP(G552,Rubrieken!A:B,2,FALSE),"")</f>
        <v/>
      </c>
      <c r="I552" s="150">
        <f t="shared" si="72"/>
        <v>0</v>
      </c>
      <c r="J552" s="151" t="str">
        <f t="shared" si="73"/>
        <v/>
      </c>
      <c r="K552" s="151" t="str">
        <f t="shared" si="74"/>
        <v/>
      </c>
      <c r="L552" s="151" t="str">
        <f t="shared" si="75"/>
        <v/>
      </c>
      <c r="M552" s="151" t="str">
        <f t="shared" si="76"/>
        <v/>
      </c>
      <c r="N552" s="151" t="str">
        <f t="shared" si="77"/>
        <v/>
      </c>
      <c r="O552" s="151" t="str">
        <f t="shared" si="78"/>
        <v/>
      </c>
      <c r="P552" s="151" t="str">
        <f t="shared" si="79"/>
        <v/>
      </c>
      <c r="Q552" s="151" t="str">
        <f t="shared" si="80"/>
        <v/>
      </c>
    </row>
    <row r="553" spans="1:17">
      <c r="A553" s="75"/>
      <c r="H553" s="139" t="str">
        <f>IF(ISTEXT(VLOOKUP(G553,Rubrieken!A:B,2,FALSE)),VLOOKUP(G553,Rubrieken!A:B,2,FALSE),"")</f>
        <v/>
      </c>
      <c r="I553" s="150">
        <f t="shared" si="72"/>
        <v>0</v>
      </c>
      <c r="J553" s="151" t="str">
        <f t="shared" si="73"/>
        <v/>
      </c>
      <c r="K553" s="151" t="str">
        <f t="shared" si="74"/>
        <v/>
      </c>
      <c r="L553" s="151" t="str">
        <f t="shared" si="75"/>
        <v/>
      </c>
      <c r="M553" s="151" t="str">
        <f t="shared" si="76"/>
        <v/>
      </c>
      <c r="N553" s="151" t="str">
        <f t="shared" si="77"/>
        <v/>
      </c>
      <c r="O553" s="151" t="str">
        <f t="shared" si="78"/>
        <v/>
      </c>
      <c r="P553" s="151" t="str">
        <f t="shared" si="79"/>
        <v/>
      </c>
      <c r="Q553" s="151" t="str">
        <f t="shared" si="80"/>
        <v/>
      </c>
    </row>
    <row r="554" spans="1:17">
      <c r="H554" s="139" t="str">
        <f>IF(ISTEXT(VLOOKUP(G554,Rubrieken!A:B,2,FALSE)),VLOOKUP(G554,Rubrieken!A:B,2,FALSE),"")</f>
        <v/>
      </c>
      <c r="I554" s="150">
        <f t="shared" si="72"/>
        <v>0</v>
      </c>
      <c r="J554" s="151" t="str">
        <f t="shared" si="73"/>
        <v/>
      </c>
      <c r="K554" s="151" t="str">
        <f t="shared" si="74"/>
        <v/>
      </c>
      <c r="L554" s="151" t="str">
        <f t="shared" si="75"/>
        <v/>
      </c>
      <c r="M554" s="151" t="str">
        <f t="shared" si="76"/>
        <v/>
      </c>
      <c r="N554" s="151" t="str">
        <f t="shared" si="77"/>
        <v/>
      </c>
      <c r="O554" s="151" t="str">
        <f t="shared" si="78"/>
        <v/>
      </c>
      <c r="P554" s="151" t="str">
        <f t="shared" si="79"/>
        <v/>
      </c>
      <c r="Q554" s="151" t="str">
        <f t="shared" si="80"/>
        <v/>
      </c>
    </row>
    <row r="555" spans="1:17">
      <c r="A555" s="75"/>
      <c r="H555" s="139" t="str">
        <f>IF(ISTEXT(VLOOKUP(G555,Rubrieken!A:B,2,FALSE)),VLOOKUP(G555,Rubrieken!A:B,2,FALSE),"")</f>
        <v/>
      </c>
      <c r="I555" s="150">
        <f t="shared" si="72"/>
        <v>0</v>
      </c>
      <c r="J555" s="151" t="str">
        <f t="shared" si="73"/>
        <v/>
      </c>
      <c r="K555" s="151" t="str">
        <f t="shared" si="74"/>
        <v/>
      </c>
      <c r="L555" s="151" t="str">
        <f t="shared" si="75"/>
        <v/>
      </c>
      <c r="M555" s="151" t="str">
        <f t="shared" si="76"/>
        <v/>
      </c>
      <c r="N555" s="151" t="str">
        <f t="shared" si="77"/>
        <v/>
      </c>
      <c r="O555" s="151" t="str">
        <f t="shared" si="78"/>
        <v/>
      </c>
      <c r="P555" s="151" t="str">
        <f t="shared" si="79"/>
        <v/>
      </c>
      <c r="Q555" s="151" t="str">
        <f t="shared" si="80"/>
        <v/>
      </c>
    </row>
    <row r="556" spans="1:17">
      <c r="H556" s="139" t="str">
        <f>IF(ISTEXT(VLOOKUP(G556,Rubrieken!A:B,2,FALSE)),VLOOKUP(G556,Rubrieken!A:B,2,FALSE),"")</f>
        <v/>
      </c>
      <c r="I556" s="150">
        <f t="shared" si="72"/>
        <v>0</v>
      </c>
      <c r="J556" s="151" t="str">
        <f t="shared" si="73"/>
        <v/>
      </c>
      <c r="K556" s="151" t="str">
        <f t="shared" si="74"/>
        <v/>
      </c>
      <c r="L556" s="151" t="str">
        <f t="shared" si="75"/>
        <v/>
      </c>
      <c r="M556" s="151" t="str">
        <f t="shared" si="76"/>
        <v/>
      </c>
      <c r="N556" s="151" t="str">
        <f t="shared" si="77"/>
        <v/>
      </c>
      <c r="O556" s="151" t="str">
        <f t="shared" si="78"/>
        <v/>
      </c>
      <c r="P556" s="151" t="str">
        <f t="shared" si="79"/>
        <v/>
      </c>
      <c r="Q556" s="151" t="str">
        <f t="shared" si="80"/>
        <v/>
      </c>
    </row>
    <row r="557" spans="1:17">
      <c r="A557" s="75"/>
      <c r="H557" s="139" t="str">
        <f>IF(ISTEXT(VLOOKUP(G557,Rubrieken!A:B,2,FALSE)),VLOOKUP(G557,Rubrieken!A:B,2,FALSE),"")</f>
        <v/>
      </c>
      <c r="I557" s="150">
        <f t="shared" si="72"/>
        <v>0</v>
      </c>
      <c r="J557" s="151" t="str">
        <f t="shared" si="73"/>
        <v/>
      </c>
      <c r="K557" s="151" t="str">
        <f t="shared" si="74"/>
        <v/>
      </c>
      <c r="L557" s="151" t="str">
        <f t="shared" si="75"/>
        <v/>
      </c>
      <c r="M557" s="151" t="str">
        <f t="shared" si="76"/>
        <v/>
      </c>
      <c r="N557" s="151" t="str">
        <f t="shared" si="77"/>
        <v/>
      </c>
      <c r="O557" s="151" t="str">
        <f t="shared" si="78"/>
        <v/>
      </c>
      <c r="P557" s="151" t="str">
        <f t="shared" si="79"/>
        <v/>
      </c>
      <c r="Q557" s="151" t="str">
        <f t="shared" si="80"/>
        <v/>
      </c>
    </row>
    <row r="558" spans="1:17">
      <c r="H558" s="139" t="str">
        <f>IF(ISTEXT(VLOOKUP(G558,Rubrieken!A:B,2,FALSE)),VLOOKUP(G558,Rubrieken!A:B,2,FALSE),"")</f>
        <v/>
      </c>
      <c r="I558" s="150">
        <f t="shared" si="72"/>
        <v>0</v>
      </c>
      <c r="J558" s="151" t="str">
        <f t="shared" si="73"/>
        <v/>
      </c>
      <c r="K558" s="151" t="str">
        <f t="shared" si="74"/>
        <v/>
      </c>
      <c r="L558" s="151" t="str">
        <f t="shared" si="75"/>
        <v/>
      </c>
      <c r="M558" s="151" t="str">
        <f t="shared" si="76"/>
        <v/>
      </c>
      <c r="N558" s="151" t="str">
        <f t="shared" si="77"/>
        <v/>
      </c>
      <c r="O558" s="151" t="str">
        <f t="shared" si="78"/>
        <v/>
      </c>
      <c r="P558" s="151" t="str">
        <f t="shared" si="79"/>
        <v/>
      </c>
      <c r="Q558" s="151" t="str">
        <f t="shared" si="80"/>
        <v/>
      </c>
    </row>
    <row r="559" spans="1:17">
      <c r="A559" s="75"/>
      <c r="H559" s="139" t="str">
        <f>IF(ISTEXT(VLOOKUP(G559,Rubrieken!A:B,2,FALSE)),VLOOKUP(G559,Rubrieken!A:B,2,FALSE),"")</f>
        <v/>
      </c>
      <c r="I559" s="150">
        <f t="shared" si="72"/>
        <v>0</v>
      </c>
      <c r="J559" s="151" t="str">
        <f t="shared" si="73"/>
        <v/>
      </c>
      <c r="K559" s="151" t="str">
        <f t="shared" si="74"/>
        <v/>
      </c>
      <c r="L559" s="151" t="str">
        <f t="shared" si="75"/>
        <v/>
      </c>
      <c r="M559" s="151" t="str">
        <f t="shared" si="76"/>
        <v/>
      </c>
      <c r="N559" s="151" t="str">
        <f t="shared" si="77"/>
        <v/>
      </c>
      <c r="O559" s="151" t="str">
        <f t="shared" si="78"/>
        <v/>
      </c>
      <c r="P559" s="151" t="str">
        <f t="shared" si="79"/>
        <v/>
      </c>
      <c r="Q559" s="151" t="str">
        <f t="shared" si="80"/>
        <v/>
      </c>
    </row>
    <row r="560" spans="1:17">
      <c r="H560" s="139" t="str">
        <f>IF(ISTEXT(VLOOKUP(G560,Rubrieken!A:B,2,FALSE)),VLOOKUP(G560,Rubrieken!A:B,2,FALSE),"")</f>
        <v/>
      </c>
      <c r="I560" s="150">
        <f t="shared" si="72"/>
        <v>0</v>
      </c>
      <c r="J560" s="151" t="str">
        <f t="shared" si="73"/>
        <v/>
      </c>
      <c r="K560" s="151" t="str">
        <f t="shared" si="74"/>
        <v/>
      </c>
      <c r="L560" s="151" t="str">
        <f t="shared" si="75"/>
        <v/>
      </c>
      <c r="M560" s="151" t="str">
        <f t="shared" si="76"/>
        <v/>
      </c>
      <c r="N560" s="151" t="str">
        <f t="shared" si="77"/>
        <v/>
      </c>
      <c r="O560" s="151" t="str">
        <f t="shared" si="78"/>
        <v/>
      </c>
      <c r="P560" s="151" t="str">
        <f t="shared" si="79"/>
        <v/>
      </c>
      <c r="Q560" s="151" t="str">
        <f t="shared" si="80"/>
        <v/>
      </c>
    </row>
    <row r="561" spans="1:17">
      <c r="A561" s="75"/>
      <c r="H561" s="139" t="str">
        <f>IF(ISTEXT(VLOOKUP(G561,Rubrieken!A:B,2,FALSE)),VLOOKUP(G561,Rubrieken!A:B,2,FALSE),"")</f>
        <v/>
      </c>
      <c r="I561" s="150">
        <f t="shared" si="72"/>
        <v>0</v>
      </c>
      <c r="J561" s="151" t="str">
        <f t="shared" si="73"/>
        <v/>
      </c>
      <c r="K561" s="151" t="str">
        <f t="shared" si="74"/>
        <v/>
      </c>
      <c r="L561" s="151" t="str">
        <f t="shared" si="75"/>
        <v/>
      </c>
      <c r="M561" s="151" t="str">
        <f t="shared" si="76"/>
        <v/>
      </c>
      <c r="N561" s="151" t="str">
        <f t="shared" si="77"/>
        <v/>
      </c>
      <c r="O561" s="151" t="str">
        <f t="shared" si="78"/>
        <v/>
      </c>
      <c r="P561" s="151" t="str">
        <f t="shared" si="79"/>
        <v/>
      </c>
      <c r="Q561" s="151" t="str">
        <f t="shared" si="80"/>
        <v/>
      </c>
    </row>
    <row r="562" spans="1:17">
      <c r="H562" s="139" t="str">
        <f>IF(ISTEXT(VLOOKUP(G562,Rubrieken!A:B,2,FALSE)),VLOOKUP(G562,Rubrieken!A:B,2,FALSE),"")</f>
        <v/>
      </c>
      <c r="I562" s="150">
        <f t="shared" si="72"/>
        <v>0</v>
      </c>
      <c r="J562" s="151" t="str">
        <f t="shared" si="73"/>
        <v/>
      </c>
      <c r="K562" s="151" t="str">
        <f t="shared" si="74"/>
        <v/>
      </c>
      <c r="L562" s="151" t="str">
        <f t="shared" si="75"/>
        <v/>
      </c>
      <c r="M562" s="151" t="str">
        <f t="shared" si="76"/>
        <v/>
      </c>
      <c r="N562" s="151" t="str">
        <f t="shared" si="77"/>
        <v/>
      </c>
      <c r="O562" s="151" t="str">
        <f t="shared" si="78"/>
        <v/>
      </c>
      <c r="P562" s="151" t="str">
        <f t="shared" si="79"/>
        <v/>
      </c>
      <c r="Q562" s="151" t="str">
        <f t="shared" si="80"/>
        <v/>
      </c>
    </row>
    <row r="563" spans="1:17">
      <c r="A563" s="75"/>
      <c r="H563" s="139" t="str">
        <f>IF(ISTEXT(VLOOKUP(G563,Rubrieken!A:B,2,FALSE)),VLOOKUP(G563,Rubrieken!A:B,2,FALSE),"")</f>
        <v/>
      </c>
      <c r="I563" s="150">
        <f t="shared" si="72"/>
        <v>0</v>
      </c>
      <c r="J563" s="151" t="str">
        <f t="shared" si="73"/>
        <v/>
      </c>
      <c r="K563" s="151" t="str">
        <f t="shared" si="74"/>
        <v/>
      </c>
      <c r="L563" s="151" t="str">
        <f t="shared" si="75"/>
        <v/>
      </c>
      <c r="M563" s="151" t="str">
        <f t="shared" si="76"/>
        <v/>
      </c>
      <c r="N563" s="151" t="str">
        <f t="shared" si="77"/>
        <v/>
      </c>
      <c r="O563" s="151" t="str">
        <f t="shared" si="78"/>
        <v/>
      </c>
      <c r="P563" s="151" t="str">
        <f t="shared" si="79"/>
        <v/>
      </c>
      <c r="Q563" s="151" t="str">
        <f t="shared" si="80"/>
        <v/>
      </c>
    </row>
    <row r="564" spans="1:17">
      <c r="H564" s="139" t="str">
        <f>IF(ISTEXT(VLOOKUP(G564,Rubrieken!A:B,2,FALSE)),VLOOKUP(G564,Rubrieken!A:B,2,FALSE),"")</f>
        <v/>
      </c>
      <c r="I564" s="150">
        <f t="shared" si="72"/>
        <v>0</v>
      </c>
      <c r="J564" s="151" t="str">
        <f t="shared" si="73"/>
        <v/>
      </c>
      <c r="K564" s="151" t="str">
        <f t="shared" si="74"/>
        <v/>
      </c>
      <c r="L564" s="151" t="str">
        <f t="shared" si="75"/>
        <v/>
      </c>
      <c r="M564" s="151" t="str">
        <f t="shared" si="76"/>
        <v/>
      </c>
      <c r="N564" s="151" t="str">
        <f t="shared" si="77"/>
        <v/>
      </c>
      <c r="O564" s="151" t="str">
        <f t="shared" si="78"/>
        <v/>
      </c>
      <c r="P564" s="151" t="str">
        <f t="shared" si="79"/>
        <v/>
      </c>
      <c r="Q564" s="151" t="str">
        <f t="shared" si="80"/>
        <v/>
      </c>
    </row>
    <row r="565" spans="1:17">
      <c r="A565" s="75"/>
      <c r="H565" s="139" t="str">
        <f>IF(ISTEXT(VLOOKUP(G565,Rubrieken!A:B,2,FALSE)),VLOOKUP(G565,Rubrieken!A:B,2,FALSE),"")</f>
        <v/>
      </c>
      <c r="I565" s="150">
        <f t="shared" si="72"/>
        <v>0</v>
      </c>
      <c r="J565" s="151" t="str">
        <f t="shared" si="73"/>
        <v/>
      </c>
      <c r="K565" s="151" t="str">
        <f t="shared" si="74"/>
        <v/>
      </c>
      <c r="L565" s="151" t="str">
        <f t="shared" si="75"/>
        <v/>
      </c>
      <c r="M565" s="151" t="str">
        <f t="shared" si="76"/>
        <v/>
      </c>
      <c r="N565" s="151" t="str">
        <f t="shared" si="77"/>
        <v/>
      </c>
      <c r="O565" s="151" t="str">
        <f t="shared" si="78"/>
        <v/>
      </c>
      <c r="P565" s="151" t="str">
        <f t="shared" si="79"/>
        <v/>
      </c>
      <c r="Q565" s="151" t="str">
        <f t="shared" si="80"/>
        <v/>
      </c>
    </row>
    <row r="566" spans="1:17">
      <c r="H566" s="139" t="str">
        <f>IF(ISTEXT(VLOOKUP(G566,Rubrieken!A:B,2,FALSE)),VLOOKUP(G566,Rubrieken!A:B,2,FALSE),"")</f>
        <v/>
      </c>
      <c r="I566" s="150">
        <f t="shared" si="72"/>
        <v>0</v>
      </c>
      <c r="J566" s="151" t="str">
        <f t="shared" si="73"/>
        <v/>
      </c>
      <c r="K566" s="151" t="str">
        <f t="shared" si="74"/>
        <v/>
      </c>
      <c r="L566" s="151" t="str">
        <f t="shared" si="75"/>
        <v/>
      </c>
      <c r="M566" s="151" t="str">
        <f t="shared" si="76"/>
        <v/>
      </c>
      <c r="N566" s="151" t="str">
        <f t="shared" si="77"/>
        <v/>
      </c>
      <c r="O566" s="151" t="str">
        <f t="shared" si="78"/>
        <v/>
      </c>
      <c r="P566" s="151" t="str">
        <f t="shared" si="79"/>
        <v/>
      </c>
      <c r="Q566" s="151" t="str">
        <f t="shared" si="80"/>
        <v/>
      </c>
    </row>
    <row r="567" spans="1:17">
      <c r="A567" s="75"/>
      <c r="H567" s="139" t="str">
        <f>IF(ISTEXT(VLOOKUP(G567,Rubrieken!A:B,2,FALSE)),VLOOKUP(G567,Rubrieken!A:B,2,FALSE),"")</f>
        <v/>
      </c>
      <c r="I567" s="150">
        <f t="shared" ref="I567:I630" si="81">D567-E567+F567</f>
        <v>0</v>
      </c>
      <c r="J567" s="151" t="str">
        <f t="shared" si="73"/>
        <v/>
      </c>
      <c r="K567" s="151" t="str">
        <f t="shared" si="74"/>
        <v/>
      </c>
      <c r="L567" s="151" t="str">
        <f t="shared" si="75"/>
        <v/>
      </c>
      <c r="M567" s="151" t="str">
        <f t="shared" si="76"/>
        <v/>
      </c>
      <c r="N567" s="151" t="str">
        <f t="shared" si="77"/>
        <v/>
      </c>
      <c r="O567" s="151" t="str">
        <f t="shared" si="78"/>
        <v/>
      </c>
      <c r="P567" s="151" t="str">
        <f t="shared" si="79"/>
        <v/>
      </c>
      <c r="Q567" s="151" t="str">
        <f t="shared" si="80"/>
        <v/>
      </c>
    </row>
    <row r="568" spans="1:17">
      <c r="H568" s="139" t="str">
        <f>IF(ISTEXT(VLOOKUP(G568,Rubrieken!A:B,2,FALSE)),VLOOKUP(G568,Rubrieken!A:B,2,FALSE),"")</f>
        <v/>
      </c>
      <c r="I568" s="150">
        <f t="shared" si="81"/>
        <v>0</v>
      </c>
      <c r="J568" s="151" t="str">
        <f t="shared" si="73"/>
        <v/>
      </c>
      <c r="K568" s="151" t="str">
        <f t="shared" si="74"/>
        <v/>
      </c>
      <c r="L568" s="151" t="str">
        <f t="shared" si="75"/>
        <v/>
      </c>
      <c r="M568" s="151" t="str">
        <f t="shared" si="76"/>
        <v/>
      </c>
      <c r="N568" s="151" t="str">
        <f t="shared" si="77"/>
        <v/>
      </c>
      <c r="O568" s="151" t="str">
        <f t="shared" si="78"/>
        <v/>
      </c>
      <c r="P568" s="151" t="str">
        <f t="shared" si="79"/>
        <v/>
      </c>
      <c r="Q568" s="151" t="str">
        <f t="shared" si="80"/>
        <v/>
      </c>
    </row>
    <row r="569" spans="1:17">
      <c r="A569" s="75"/>
      <c r="H569" s="139" t="str">
        <f>IF(ISTEXT(VLOOKUP(G569,Rubrieken!A:B,2,FALSE)),VLOOKUP(G569,Rubrieken!A:B,2,FALSE),"")</f>
        <v/>
      </c>
      <c r="I569" s="150">
        <f t="shared" si="81"/>
        <v>0</v>
      </c>
      <c r="J569" s="151" t="str">
        <f t="shared" si="73"/>
        <v/>
      </c>
      <c r="K569" s="151" t="str">
        <f t="shared" si="74"/>
        <v/>
      </c>
      <c r="L569" s="151" t="str">
        <f t="shared" si="75"/>
        <v/>
      </c>
      <c r="M569" s="151" t="str">
        <f t="shared" si="76"/>
        <v/>
      </c>
      <c r="N569" s="151" t="str">
        <f t="shared" si="77"/>
        <v/>
      </c>
      <c r="O569" s="151" t="str">
        <f t="shared" si="78"/>
        <v/>
      </c>
      <c r="P569" s="151" t="str">
        <f t="shared" si="79"/>
        <v/>
      </c>
      <c r="Q569" s="151" t="str">
        <f t="shared" si="80"/>
        <v/>
      </c>
    </row>
    <row r="570" spans="1:17">
      <c r="H570" s="139" t="str">
        <f>IF(ISTEXT(VLOOKUP(G570,Rubrieken!A:B,2,FALSE)),VLOOKUP(G570,Rubrieken!A:B,2,FALSE),"")</f>
        <v/>
      </c>
      <c r="I570" s="150">
        <f t="shared" si="81"/>
        <v>0</v>
      </c>
      <c r="J570" s="151" t="str">
        <f t="shared" si="73"/>
        <v/>
      </c>
      <c r="K570" s="151" t="str">
        <f t="shared" si="74"/>
        <v/>
      </c>
      <c r="L570" s="151" t="str">
        <f t="shared" si="75"/>
        <v/>
      </c>
      <c r="M570" s="151" t="str">
        <f t="shared" si="76"/>
        <v/>
      </c>
      <c r="N570" s="151" t="str">
        <f t="shared" si="77"/>
        <v/>
      </c>
      <c r="O570" s="151" t="str">
        <f t="shared" si="78"/>
        <v/>
      </c>
      <c r="P570" s="151" t="str">
        <f t="shared" si="79"/>
        <v/>
      </c>
      <c r="Q570" s="151" t="str">
        <f t="shared" si="80"/>
        <v/>
      </c>
    </row>
    <row r="571" spans="1:17">
      <c r="A571" s="75"/>
      <c r="H571" s="139" t="str">
        <f>IF(ISTEXT(VLOOKUP(G571,Rubrieken!A:B,2,FALSE)),VLOOKUP(G571,Rubrieken!A:B,2,FALSE),"")</f>
        <v/>
      </c>
      <c r="I571" s="150">
        <f t="shared" si="81"/>
        <v>0</v>
      </c>
      <c r="J571" s="151" t="str">
        <f t="shared" si="73"/>
        <v/>
      </c>
      <c r="K571" s="151" t="str">
        <f t="shared" si="74"/>
        <v/>
      </c>
      <c r="L571" s="151" t="str">
        <f t="shared" si="75"/>
        <v/>
      </c>
      <c r="M571" s="151" t="str">
        <f t="shared" si="76"/>
        <v/>
      </c>
      <c r="N571" s="151" t="str">
        <f t="shared" si="77"/>
        <v/>
      </c>
      <c r="O571" s="151" t="str">
        <f t="shared" si="78"/>
        <v/>
      </c>
      <c r="P571" s="151" t="str">
        <f t="shared" si="79"/>
        <v/>
      </c>
      <c r="Q571" s="151" t="str">
        <f t="shared" si="80"/>
        <v/>
      </c>
    </row>
    <row r="572" spans="1:17">
      <c r="H572" s="139" t="str">
        <f>IF(ISTEXT(VLOOKUP(G572,Rubrieken!A:B,2,FALSE)),VLOOKUP(G572,Rubrieken!A:B,2,FALSE),"")</f>
        <v/>
      </c>
      <c r="I572" s="150">
        <f t="shared" si="81"/>
        <v>0</v>
      </c>
      <c r="J572" s="151" t="str">
        <f t="shared" si="73"/>
        <v/>
      </c>
      <c r="K572" s="151" t="str">
        <f t="shared" si="74"/>
        <v/>
      </c>
      <c r="L572" s="151" t="str">
        <f t="shared" si="75"/>
        <v/>
      </c>
      <c r="M572" s="151" t="str">
        <f t="shared" si="76"/>
        <v/>
      </c>
      <c r="N572" s="151" t="str">
        <f t="shared" si="77"/>
        <v/>
      </c>
      <c r="O572" s="151" t="str">
        <f t="shared" si="78"/>
        <v/>
      </c>
      <c r="P572" s="151" t="str">
        <f t="shared" si="79"/>
        <v/>
      </c>
      <c r="Q572" s="151" t="str">
        <f t="shared" si="80"/>
        <v/>
      </c>
    </row>
    <row r="573" spans="1:17">
      <c r="A573" s="75"/>
      <c r="H573" s="139" t="str">
        <f>IF(ISTEXT(VLOOKUP(G573,Rubrieken!A:B,2,FALSE)),VLOOKUP(G573,Rubrieken!A:B,2,FALSE),"")</f>
        <v/>
      </c>
      <c r="I573" s="150">
        <f t="shared" si="81"/>
        <v>0</v>
      </c>
      <c r="J573" s="151" t="str">
        <f t="shared" si="73"/>
        <v/>
      </c>
      <c r="K573" s="151" t="str">
        <f t="shared" si="74"/>
        <v/>
      </c>
      <c r="L573" s="151" t="str">
        <f t="shared" si="75"/>
        <v/>
      </c>
      <c r="M573" s="151" t="str">
        <f t="shared" si="76"/>
        <v/>
      </c>
      <c r="N573" s="151" t="str">
        <f t="shared" si="77"/>
        <v/>
      </c>
      <c r="O573" s="151" t="str">
        <f t="shared" si="78"/>
        <v/>
      </c>
      <c r="P573" s="151" t="str">
        <f t="shared" si="79"/>
        <v/>
      </c>
      <c r="Q573" s="151" t="str">
        <f t="shared" si="80"/>
        <v/>
      </c>
    </row>
    <row r="574" spans="1:17">
      <c r="H574" s="139" t="str">
        <f>IF(ISTEXT(VLOOKUP(G574,Rubrieken!A:B,2,FALSE)),VLOOKUP(G574,Rubrieken!A:B,2,FALSE),"")</f>
        <v/>
      </c>
      <c r="I574" s="150">
        <f t="shared" si="81"/>
        <v>0</v>
      </c>
      <c r="J574" s="151" t="str">
        <f t="shared" si="73"/>
        <v/>
      </c>
      <c r="K574" s="151" t="str">
        <f t="shared" si="74"/>
        <v/>
      </c>
      <c r="L574" s="151" t="str">
        <f t="shared" si="75"/>
        <v/>
      </c>
      <c r="M574" s="151" t="str">
        <f t="shared" si="76"/>
        <v/>
      </c>
      <c r="N574" s="151" t="str">
        <f t="shared" si="77"/>
        <v/>
      </c>
      <c r="O574" s="151" t="str">
        <f t="shared" si="78"/>
        <v/>
      </c>
      <c r="P574" s="151" t="str">
        <f t="shared" si="79"/>
        <v/>
      </c>
      <c r="Q574" s="151" t="str">
        <f t="shared" si="80"/>
        <v/>
      </c>
    </row>
    <row r="575" spans="1:17">
      <c r="A575" s="75"/>
      <c r="H575" s="139" t="str">
        <f>IF(ISTEXT(VLOOKUP(G575,Rubrieken!A:B,2,FALSE)),VLOOKUP(G575,Rubrieken!A:B,2,FALSE),"")</f>
        <v/>
      </c>
      <c r="I575" s="150">
        <f t="shared" si="81"/>
        <v>0</v>
      </c>
      <c r="J575" s="151" t="str">
        <f t="shared" si="73"/>
        <v/>
      </c>
      <c r="K575" s="151" t="str">
        <f t="shared" si="74"/>
        <v/>
      </c>
      <c r="L575" s="151" t="str">
        <f t="shared" si="75"/>
        <v/>
      </c>
      <c r="M575" s="151" t="str">
        <f t="shared" si="76"/>
        <v/>
      </c>
      <c r="N575" s="151" t="str">
        <f t="shared" si="77"/>
        <v/>
      </c>
      <c r="O575" s="151" t="str">
        <f t="shared" si="78"/>
        <v/>
      </c>
      <c r="P575" s="151" t="str">
        <f t="shared" si="79"/>
        <v/>
      </c>
      <c r="Q575" s="151" t="str">
        <f t="shared" si="80"/>
        <v/>
      </c>
    </row>
    <row r="576" spans="1:17">
      <c r="H576" s="139" t="str">
        <f>IF(ISTEXT(VLOOKUP(G576,Rubrieken!A:B,2,FALSE)),VLOOKUP(G576,Rubrieken!A:B,2,FALSE),"")</f>
        <v/>
      </c>
      <c r="I576" s="150">
        <f t="shared" si="81"/>
        <v>0</v>
      </c>
      <c r="J576" s="151" t="str">
        <f t="shared" si="73"/>
        <v/>
      </c>
      <c r="K576" s="151" t="str">
        <f t="shared" si="74"/>
        <v/>
      </c>
      <c r="L576" s="151" t="str">
        <f t="shared" si="75"/>
        <v/>
      </c>
      <c r="M576" s="151" t="str">
        <f t="shared" si="76"/>
        <v/>
      </c>
      <c r="N576" s="151" t="str">
        <f t="shared" si="77"/>
        <v/>
      </c>
      <c r="O576" s="151" t="str">
        <f t="shared" si="78"/>
        <v/>
      </c>
      <c r="P576" s="151" t="str">
        <f t="shared" si="79"/>
        <v/>
      </c>
      <c r="Q576" s="151" t="str">
        <f t="shared" si="80"/>
        <v/>
      </c>
    </row>
    <row r="577" spans="1:17">
      <c r="A577" s="75"/>
      <c r="H577" s="139" t="str">
        <f>IF(ISTEXT(VLOOKUP(G577,Rubrieken!A:B,2,FALSE)),VLOOKUP(G577,Rubrieken!A:B,2,FALSE),"")</f>
        <v/>
      </c>
      <c r="I577" s="150">
        <f t="shared" si="81"/>
        <v>0</v>
      </c>
      <c r="J577" s="151" t="str">
        <f t="shared" si="73"/>
        <v/>
      </c>
      <c r="K577" s="151" t="str">
        <f t="shared" si="74"/>
        <v/>
      </c>
      <c r="L577" s="151" t="str">
        <f t="shared" si="75"/>
        <v/>
      </c>
      <c r="M577" s="151" t="str">
        <f t="shared" si="76"/>
        <v/>
      </c>
      <c r="N577" s="151" t="str">
        <f t="shared" si="77"/>
        <v/>
      </c>
      <c r="O577" s="151" t="str">
        <f t="shared" si="78"/>
        <v/>
      </c>
      <c r="P577" s="151" t="str">
        <f t="shared" si="79"/>
        <v/>
      </c>
      <c r="Q577" s="151" t="str">
        <f t="shared" si="80"/>
        <v/>
      </c>
    </row>
    <row r="578" spans="1:17">
      <c r="H578" s="139" t="str">
        <f>IF(ISTEXT(VLOOKUP(G578,Rubrieken!A:B,2,FALSE)),VLOOKUP(G578,Rubrieken!A:B,2,FALSE),"")</f>
        <v/>
      </c>
      <c r="I578" s="150">
        <f t="shared" si="81"/>
        <v>0</v>
      </c>
      <c r="J578" s="151" t="str">
        <f t="shared" si="73"/>
        <v/>
      </c>
      <c r="K578" s="151" t="str">
        <f t="shared" si="74"/>
        <v/>
      </c>
      <c r="L578" s="151" t="str">
        <f t="shared" si="75"/>
        <v/>
      </c>
      <c r="M578" s="151" t="str">
        <f t="shared" si="76"/>
        <v/>
      </c>
      <c r="N578" s="151" t="str">
        <f t="shared" si="77"/>
        <v/>
      </c>
      <c r="O578" s="151" t="str">
        <f t="shared" si="78"/>
        <v/>
      </c>
      <c r="P578" s="151" t="str">
        <f t="shared" si="79"/>
        <v/>
      </c>
      <c r="Q578" s="151" t="str">
        <f t="shared" si="80"/>
        <v/>
      </c>
    </row>
    <row r="579" spans="1:17">
      <c r="A579" s="75"/>
      <c r="H579" s="139" t="str">
        <f>IF(ISTEXT(VLOOKUP(G579,Rubrieken!A:B,2,FALSE)),VLOOKUP(G579,Rubrieken!A:B,2,FALSE),"")</f>
        <v/>
      </c>
      <c r="I579" s="150">
        <f t="shared" si="81"/>
        <v>0</v>
      </c>
      <c r="J579" s="151" t="str">
        <f t="shared" si="73"/>
        <v/>
      </c>
      <c r="K579" s="151" t="str">
        <f t="shared" si="74"/>
        <v/>
      </c>
      <c r="L579" s="151" t="str">
        <f t="shared" si="75"/>
        <v/>
      </c>
      <c r="M579" s="151" t="str">
        <f t="shared" si="76"/>
        <v/>
      </c>
      <c r="N579" s="151" t="str">
        <f t="shared" si="77"/>
        <v/>
      </c>
      <c r="O579" s="151" t="str">
        <f t="shared" si="78"/>
        <v/>
      </c>
      <c r="P579" s="151" t="str">
        <f t="shared" si="79"/>
        <v/>
      </c>
      <c r="Q579" s="151" t="str">
        <f t="shared" si="80"/>
        <v/>
      </c>
    </row>
    <row r="580" spans="1:17">
      <c r="H580" s="139" t="str">
        <f>IF(ISTEXT(VLOOKUP(G580,Rubrieken!A:B,2,FALSE)),VLOOKUP(G580,Rubrieken!A:B,2,FALSE),"")</f>
        <v/>
      </c>
      <c r="I580" s="150">
        <f t="shared" si="81"/>
        <v>0</v>
      </c>
      <c r="J580" s="151" t="str">
        <f t="shared" si="73"/>
        <v/>
      </c>
      <c r="K580" s="151" t="str">
        <f t="shared" si="74"/>
        <v/>
      </c>
      <c r="L580" s="151" t="str">
        <f t="shared" si="75"/>
        <v/>
      </c>
      <c r="M580" s="151" t="str">
        <f t="shared" si="76"/>
        <v/>
      </c>
      <c r="N580" s="151" t="str">
        <f t="shared" si="77"/>
        <v/>
      </c>
      <c r="O580" s="151" t="str">
        <f t="shared" si="78"/>
        <v/>
      </c>
      <c r="P580" s="151" t="str">
        <f t="shared" si="79"/>
        <v/>
      </c>
      <c r="Q580" s="151" t="str">
        <f t="shared" si="80"/>
        <v/>
      </c>
    </row>
    <row r="581" spans="1:17">
      <c r="A581" s="75"/>
      <c r="H581" s="139" t="str">
        <f>IF(ISTEXT(VLOOKUP(G581,Rubrieken!A:B,2,FALSE)),VLOOKUP(G581,Rubrieken!A:B,2,FALSE),"")</f>
        <v/>
      </c>
      <c r="I581" s="150">
        <f t="shared" si="81"/>
        <v>0</v>
      </c>
      <c r="J581" s="151" t="str">
        <f t="shared" si="73"/>
        <v/>
      </c>
      <c r="K581" s="151" t="str">
        <f t="shared" si="74"/>
        <v/>
      </c>
      <c r="L581" s="151" t="str">
        <f t="shared" si="75"/>
        <v/>
      </c>
      <c r="M581" s="151" t="str">
        <f t="shared" si="76"/>
        <v/>
      </c>
      <c r="N581" s="151" t="str">
        <f t="shared" si="77"/>
        <v/>
      </c>
      <c r="O581" s="151" t="str">
        <f t="shared" si="78"/>
        <v/>
      </c>
      <c r="P581" s="151" t="str">
        <f t="shared" si="79"/>
        <v/>
      </c>
      <c r="Q581" s="151" t="str">
        <f t="shared" si="80"/>
        <v/>
      </c>
    </row>
    <row r="582" spans="1:17">
      <c r="H582" s="139" t="str">
        <f>IF(ISTEXT(VLOOKUP(G582,Rubrieken!A:B,2,FALSE)),VLOOKUP(G582,Rubrieken!A:B,2,FALSE),"")</f>
        <v/>
      </c>
      <c r="I582" s="150">
        <f t="shared" si="81"/>
        <v>0</v>
      </c>
      <c r="J582" s="151" t="str">
        <f t="shared" si="73"/>
        <v/>
      </c>
      <c r="K582" s="151" t="str">
        <f t="shared" si="74"/>
        <v/>
      </c>
      <c r="L582" s="151" t="str">
        <f t="shared" si="75"/>
        <v/>
      </c>
      <c r="M582" s="151" t="str">
        <f t="shared" si="76"/>
        <v/>
      </c>
      <c r="N582" s="151" t="str">
        <f t="shared" si="77"/>
        <v/>
      </c>
      <c r="O582" s="151" t="str">
        <f t="shared" si="78"/>
        <v/>
      </c>
      <c r="P582" s="151" t="str">
        <f t="shared" si="79"/>
        <v/>
      </c>
      <c r="Q582" s="151" t="str">
        <f t="shared" si="80"/>
        <v/>
      </c>
    </row>
    <row r="583" spans="1:17">
      <c r="A583" s="75"/>
      <c r="H583" s="139" t="str">
        <f>IF(ISTEXT(VLOOKUP(G583,Rubrieken!A:B,2,FALSE)),VLOOKUP(G583,Rubrieken!A:B,2,FALSE),"")</f>
        <v/>
      </c>
      <c r="I583" s="150">
        <f t="shared" si="81"/>
        <v>0</v>
      </c>
      <c r="J583" s="151" t="str">
        <f t="shared" si="73"/>
        <v/>
      </c>
      <c r="K583" s="151" t="str">
        <f t="shared" si="74"/>
        <v/>
      </c>
      <c r="L583" s="151" t="str">
        <f t="shared" si="75"/>
        <v/>
      </c>
      <c r="M583" s="151" t="str">
        <f t="shared" si="76"/>
        <v/>
      </c>
      <c r="N583" s="151" t="str">
        <f t="shared" si="77"/>
        <v/>
      </c>
      <c r="O583" s="151" t="str">
        <f t="shared" si="78"/>
        <v/>
      </c>
      <c r="P583" s="151" t="str">
        <f t="shared" si="79"/>
        <v/>
      </c>
      <c r="Q583" s="151" t="str">
        <f t="shared" si="80"/>
        <v/>
      </c>
    </row>
    <row r="584" spans="1:17">
      <c r="H584" s="139" t="str">
        <f>IF(ISTEXT(VLOOKUP(G584,Rubrieken!A:B,2,FALSE)),VLOOKUP(G584,Rubrieken!A:B,2,FALSE),"")</f>
        <v/>
      </c>
      <c r="I584" s="150">
        <f t="shared" si="81"/>
        <v>0</v>
      </c>
      <c r="J584" s="151" t="str">
        <f t="shared" ref="J584:J647" si="82">CONCATENATE(K584,L584,M584,N584,O584,P584)</f>
        <v/>
      </c>
      <c r="K584" s="151" t="str">
        <f t="shared" ref="K584:K647" si="83">IF(AND(D584=0,E584=0),"",IF(H584="","Er is nog geen rubriek ingevuld. ",""))</f>
        <v/>
      </c>
      <c r="L584" s="151" t="str">
        <f t="shared" ref="L584:L647" si="84">IF(AND(ISNUMBER(D584),ISNUMBER(E584),(D584*E584)^2&gt;0),"Bedrag in en uit zijn beiden ingevuld. ","")</f>
        <v/>
      </c>
      <c r="M584" s="151" t="str">
        <f t="shared" ref="M584:M647" si="85">IF(AND(D584&gt;0,ISNUMBER(F584&gt;0)),"Geen btw bij bank inkomsten. ","")</f>
        <v/>
      </c>
      <c r="N584" s="151" t="str">
        <f t="shared" ref="N584:N647" si="86">IF(ISNUMBER(E584),IF(F584/0.182&gt;E584,"Btw is groter dan 21%. ",""),"")</f>
        <v/>
      </c>
      <c r="O584" s="151" t="str">
        <f t="shared" ref="O584:O647" si="87">IF(I584=0,"",IF(Q584="","Geen datum ingevuld. ",""))</f>
        <v/>
      </c>
      <c r="P584" s="151" t="str">
        <f t="shared" ref="P584:P647" si="88">IF(I584&lt;&gt;0,IF(CONCATENATE(K584,L584,M584,N584,O584)="","Hele regel is goed!",""),"")</f>
        <v/>
      </c>
      <c r="Q584" s="151" t="str">
        <f t="shared" ref="Q584:Q647" si="89">IF(B584="","",CEILING(MONTH(B584)/3,1))</f>
        <v/>
      </c>
    </row>
    <row r="585" spans="1:17">
      <c r="A585" s="75"/>
      <c r="H585" s="139" t="str">
        <f>IF(ISTEXT(VLOOKUP(G585,Rubrieken!A:B,2,FALSE)),VLOOKUP(G585,Rubrieken!A:B,2,FALSE),"")</f>
        <v/>
      </c>
      <c r="I585" s="150">
        <f t="shared" si="81"/>
        <v>0</v>
      </c>
      <c r="J585" s="151" t="str">
        <f t="shared" si="82"/>
        <v/>
      </c>
      <c r="K585" s="151" t="str">
        <f t="shared" si="83"/>
        <v/>
      </c>
      <c r="L585" s="151" t="str">
        <f t="shared" si="84"/>
        <v/>
      </c>
      <c r="M585" s="151" t="str">
        <f t="shared" si="85"/>
        <v/>
      </c>
      <c r="N585" s="151" t="str">
        <f t="shared" si="86"/>
        <v/>
      </c>
      <c r="O585" s="151" t="str">
        <f t="shared" si="87"/>
        <v/>
      </c>
      <c r="P585" s="151" t="str">
        <f t="shared" si="88"/>
        <v/>
      </c>
      <c r="Q585" s="151" t="str">
        <f t="shared" si="89"/>
        <v/>
      </c>
    </row>
    <row r="586" spans="1:17">
      <c r="H586" s="139" t="str">
        <f>IF(ISTEXT(VLOOKUP(G586,Rubrieken!A:B,2,FALSE)),VLOOKUP(G586,Rubrieken!A:B,2,FALSE),"")</f>
        <v/>
      </c>
      <c r="I586" s="150">
        <f t="shared" si="81"/>
        <v>0</v>
      </c>
      <c r="J586" s="151" t="str">
        <f t="shared" si="82"/>
        <v/>
      </c>
      <c r="K586" s="151" t="str">
        <f t="shared" si="83"/>
        <v/>
      </c>
      <c r="L586" s="151" t="str">
        <f t="shared" si="84"/>
        <v/>
      </c>
      <c r="M586" s="151" t="str">
        <f t="shared" si="85"/>
        <v/>
      </c>
      <c r="N586" s="151" t="str">
        <f t="shared" si="86"/>
        <v/>
      </c>
      <c r="O586" s="151" t="str">
        <f t="shared" si="87"/>
        <v/>
      </c>
      <c r="P586" s="151" t="str">
        <f t="shared" si="88"/>
        <v/>
      </c>
      <c r="Q586" s="151" t="str">
        <f t="shared" si="89"/>
        <v/>
      </c>
    </row>
    <row r="587" spans="1:17">
      <c r="A587" s="75"/>
      <c r="H587" s="139" t="str">
        <f>IF(ISTEXT(VLOOKUP(G587,Rubrieken!A:B,2,FALSE)),VLOOKUP(G587,Rubrieken!A:B,2,FALSE),"")</f>
        <v/>
      </c>
      <c r="I587" s="150">
        <f t="shared" si="81"/>
        <v>0</v>
      </c>
      <c r="J587" s="151" t="str">
        <f t="shared" si="82"/>
        <v/>
      </c>
      <c r="K587" s="151" t="str">
        <f t="shared" si="83"/>
        <v/>
      </c>
      <c r="L587" s="151" t="str">
        <f t="shared" si="84"/>
        <v/>
      </c>
      <c r="M587" s="151" t="str">
        <f t="shared" si="85"/>
        <v/>
      </c>
      <c r="N587" s="151" t="str">
        <f t="shared" si="86"/>
        <v/>
      </c>
      <c r="O587" s="151" t="str">
        <f t="shared" si="87"/>
        <v/>
      </c>
      <c r="P587" s="151" t="str">
        <f t="shared" si="88"/>
        <v/>
      </c>
      <c r="Q587" s="151" t="str">
        <f t="shared" si="89"/>
        <v/>
      </c>
    </row>
    <row r="588" spans="1:17">
      <c r="H588" s="139" t="str">
        <f>IF(ISTEXT(VLOOKUP(G588,Rubrieken!A:B,2,FALSE)),VLOOKUP(G588,Rubrieken!A:B,2,FALSE),"")</f>
        <v/>
      </c>
      <c r="I588" s="150">
        <f t="shared" si="81"/>
        <v>0</v>
      </c>
      <c r="J588" s="151" t="str">
        <f t="shared" si="82"/>
        <v/>
      </c>
      <c r="K588" s="151" t="str">
        <f t="shared" si="83"/>
        <v/>
      </c>
      <c r="L588" s="151" t="str">
        <f t="shared" si="84"/>
        <v/>
      </c>
      <c r="M588" s="151" t="str">
        <f t="shared" si="85"/>
        <v/>
      </c>
      <c r="N588" s="151" t="str">
        <f t="shared" si="86"/>
        <v/>
      </c>
      <c r="O588" s="151" t="str">
        <f t="shared" si="87"/>
        <v/>
      </c>
      <c r="P588" s="151" t="str">
        <f t="shared" si="88"/>
        <v/>
      </c>
      <c r="Q588" s="151" t="str">
        <f t="shared" si="89"/>
        <v/>
      </c>
    </row>
    <row r="589" spans="1:17">
      <c r="A589" s="75"/>
      <c r="F589" s="90"/>
      <c r="H589" s="139" t="str">
        <f>IF(ISTEXT(VLOOKUP(G589,Rubrieken!A:B,2,FALSE)),VLOOKUP(G589,Rubrieken!A:B,2,FALSE),"")</f>
        <v/>
      </c>
      <c r="I589" s="150">
        <f t="shared" si="81"/>
        <v>0</v>
      </c>
      <c r="J589" s="151" t="str">
        <f t="shared" si="82"/>
        <v/>
      </c>
      <c r="K589" s="151" t="str">
        <f t="shared" si="83"/>
        <v/>
      </c>
      <c r="L589" s="151" t="str">
        <f t="shared" si="84"/>
        <v/>
      </c>
      <c r="M589" s="151" t="str">
        <f t="shared" si="85"/>
        <v/>
      </c>
      <c r="N589" s="151" t="str">
        <f t="shared" si="86"/>
        <v/>
      </c>
      <c r="O589" s="151" t="str">
        <f t="shared" si="87"/>
        <v/>
      </c>
      <c r="P589" s="151" t="str">
        <f t="shared" si="88"/>
        <v/>
      </c>
      <c r="Q589" s="151" t="str">
        <f t="shared" si="89"/>
        <v/>
      </c>
    </row>
    <row r="590" spans="1:17">
      <c r="H590" s="139" t="str">
        <f>IF(ISTEXT(VLOOKUP(G590,Rubrieken!A:B,2,FALSE)),VLOOKUP(G590,Rubrieken!A:B,2,FALSE),"")</f>
        <v/>
      </c>
      <c r="I590" s="150">
        <f t="shared" si="81"/>
        <v>0</v>
      </c>
      <c r="J590" s="151" t="str">
        <f t="shared" si="82"/>
        <v/>
      </c>
      <c r="K590" s="151" t="str">
        <f t="shared" si="83"/>
        <v/>
      </c>
      <c r="L590" s="151" t="str">
        <f t="shared" si="84"/>
        <v/>
      </c>
      <c r="M590" s="151" t="str">
        <f t="shared" si="85"/>
        <v/>
      </c>
      <c r="N590" s="151" t="str">
        <f t="shared" si="86"/>
        <v/>
      </c>
      <c r="O590" s="151" t="str">
        <f t="shared" si="87"/>
        <v/>
      </c>
      <c r="P590" s="151" t="str">
        <f t="shared" si="88"/>
        <v/>
      </c>
      <c r="Q590" s="151" t="str">
        <f t="shared" si="89"/>
        <v/>
      </c>
    </row>
    <row r="591" spans="1:17">
      <c r="A591" s="75"/>
      <c r="H591" s="139" t="str">
        <f>IF(ISTEXT(VLOOKUP(G591,Rubrieken!A:B,2,FALSE)),VLOOKUP(G591,Rubrieken!A:B,2,FALSE),"")</f>
        <v/>
      </c>
      <c r="I591" s="150">
        <f t="shared" si="81"/>
        <v>0</v>
      </c>
      <c r="J591" s="151" t="str">
        <f t="shared" si="82"/>
        <v/>
      </c>
      <c r="K591" s="151" t="str">
        <f t="shared" si="83"/>
        <v/>
      </c>
      <c r="L591" s="151" t="str">
        <f t="shared" si="84"/>
        <v/>
      </c>
      <c r="M591" s="151" t="str">
        <f t="shared" si="85"/>
        <v/>
      </c>
      <c r="N591" s="151" t="str">
        <f t="shared" si="86"/>
        <v/>
      </c>
      <c r="O591" s="151" t="str">
        <f t="shared" si="87"/>
        <v/>
      </c>
      <c r="P591" s="151" t="str">
        <f t="shared" si="88"/>
        <v/>
      </c>
      <c r="Q591" s="151" t="str">
        <f t="shared" si="89"/>
        <v/>
      </c>
    </row>
    <row r="592" spans="1:17">
      <c r="H592" s="139" t="str">
        <f>IF(ISTEXT(VLOOKUP(G592,Rubrieken!A:B,2,FALSE)),VLOOKUP(G592,Rubrieken!A:B,2,FALSE),"")</f>
        <v/>
      </c>
      <c r="I592" s="150">
        <f t="shared" si="81"/>
        <v>0</v>
      </c>
      <c r="J592" s="151" t="str">
        <f t="shared" si="82"/>
        <v/>
      </c>
      <c r="K592" s="151" t="str">
        <f t="shared" si="83"/>
        <v/>
      </c>
      <c r="L592" s="151" t="str">
        <f t="shared" si="84"/>
        <v/>
      </c>
      <c r="M592" s="151" t="str">
        <f t="shared" si="85"/>
        <v/>
      </c>
      <c r="N592" s="151" t="str">
        <f t="shared" si="86"/>
        <v/>
      </c>
      <c r="O592" s="151" t="str">
        <f t="shared" si="87"/>
        <v/>
      </c>
      <c r="P592" s="151" t="str">
        <f t="shared" si="88"/>
        <v/>
      </c>
      <c r="Q592" s="151" t="str">
        <f t="shared" si="89"/>
        <v/>
      </c>
    </row>
    <row r="593" spans="1:17">
      <c r="A593" s="75"/>
      <c r="H593" s="139" t="str">
        <f>IF(ISTEXT(VLOOKUP(G593,Rubrieken!A:B,2,FALSE)),VLOOKUP(G593,Rubrieken!A:B,2,FALSE),"")</f>
        <v/>
      </c>
      <c r="I593" s="150">
        <f t="shared" si="81"/>
        <v>0</v>
      </c>
      <c r="J593" s="151" t="str">
        <f t="shared" si="82"/>
        <v/>
      </c>
      <c r="K593" s="151" t="str">
        <f t="shared" si="83"/>
        <v/>
      </c>
      <c r="L593" s="151" t="str">
        <f t="shared" si="84"/>
        <v/>
      </c>
      <c r="M593" s="151" t="str">
        <f t="shared" si="85"/>
        <v/>
      </c>
      <c r="N593" s="151" t="str">
        <f t="shared" si="86"/>
        <v/>
      </c>
      <c r="O593" s="151" t="str">
        <f t="shared" si="87"/>
        <v/>
      </c>
      <c r="P593" s="151" t="str">
        <f t="shared" si="88"/>
        <v/>
      </c>
      <c r="Q593" s="151" t="str">
        <f t="shared" si="89"/>
        <v/>
      </c>
    </row>
    <row r="594" spans="1:17">
      <c r="H594" s="139" t="str">
        <f>IF(ISTEXT(VLOOKUP(G594,Rubrieken!A:B,2,FALSE)),VLOOKUP(G594,Rubrieken!A:B,2,FALSE),"")</f>
        <v/>
      </c>
      <c r="I594" s="150">
        <f t="shared" si="81"/>
        <v>0</v>
      </c>
      <c r="J594" s="151" t="str">
        <f t="shared" si="82"/>
        <v/>
      </c>
      <c r="K594" s="151" t="str">
        <f t="shared" si="83"/>
        <v/>
      </c>
      <c r="L594" s="151" t="str">
        <f t="shared" si="84"/>
        <v/>
      </c>
      <c r="M594" s="151" t="str">
        <f t="shared" si="85"/>
        <v/>
      </c>
      <c r="N594" s="151" t="str">
        <f t="shared" si="86"/>
        <v/>
      </c>
      <c r="O594" s="151" t="str">
        <f t="shared" si="87"/>
        <v/>
      </c>
      <c r="P594" s="151" t="str">
        <f t="shared" si="88"/>
        <v/>
      </c>
      <c r="Q594" s="151" t="str">
        <f t="shared" si="89"/>
        <v/>
      </c>
    </row>
    <row r="595" spans="1:17">
      <c r="A595" s="75"/>
      <c r="H595" s="139" t="str">
        <f>IF(ISTEXT(VLOOKUP(G595,Rubrieken!A:B,2,FALSE)),VLOOKUP(G595,Rubrieken!A:B,2,FALSE),"")</f>
        <v/>
      </c>
      <c r="I595" s="150">
        <f t="shared" si="81"/>
        <v>0</v>
      </c>
      <c r="J595" s="151" t="str">
        <f t="shared" si="82"/>
        <v/>
      </c>
      <c r="K595" s="151" t="str">
        <f t="shared" si="83"/>
        <v/>
      </c>
      <c r="L595" s="151" t="str">
        <f t="shared" si="84"/>
        <v/>
      </c>
      <c r="M595" s="151" t="str">
        <f t="shared" si="85"/>
        <v/>
      </c>
      <c r="N595" s="151" t="str">
        <f t="shared" si="86"/>
        <v/>
      </c>
      <c r="O595" s="151" t="str">
        <f t="shared" si="87"/>
        <v/>
      </c>
      <c r="P595" s="151" t="str">
        <f t="shared" si="88"/>
        <v/>
      </c>
      <c r="Q595" s="151" t="str">
        <f t="shared" si="89"/>
        <v/>
      </c>
    </row>
    <row r="596" spans="1:17">
      <c r="H596" s="139" t="str">
        <f>IF(ISTEXT(VLOOKUP(G596,Rubrieken!A:B,2,FALSE)),VLOOKUP(G596,Rubrieken!A:B,2,FALSE),"")</f>
        <v/>
      </c>
      <c r="I596" s="150">
        <f t="shared" si="81"/>
        <v>0</v>
      </c>
      <c r="J596" s="151" t="str">
        <f t="shared" si="82"/>
        <v/>
      </c>
      <c r="K596" s="151" t="str">
        <f t="shared" si="83"/>
        <v/>
      </c>
      <c r="L596" s="151" t="str">
        <f t="shared" si="84"/>
        <v/>
      </c>
      <c r="M596" s="151" t="str">
        <f t="shared" si="85"/>
        <v/>
      </c>
      <c r="N596" s="151" t="str">
        <f t="shared" si="86"/>
        <v/>
      </c>
      <c r="O596" s="151" t="str">
        <f t="shared" si="87"/>
        <v/>
      </c>
      <c r="P596" s="151" t="str">
        <f t="shared" si="88"/>
        <v/>
      </c>
      <c r="Q596" s="151" t="str">
        <f t="shared" si="89"/>
        <v/>
      </c>
    </row>
    <row r="597" spans="1:17">
      <c r="H597" s="139" t="str">
        <f>IF(ISTEXT(VLOOKUP(G597,Rubrieken!A:B,2,FALSE)),VLOOKUP(G597,Rubrieken!A:B,2,FALSE),"")</f>
        <v/>
      </c>
      <c r="I597" s="150">
        <f t="shared" si="81"/>
        <v>0</v>
      </c>
      <c r="J597" s="151" t="str">
        <f t="shared" si="82"/>
        <v/>
      </c>
      <c r="K597" s="151" t="str">
        <f t="shared" si="83"/>
        <v/>
      </c>
      <c r="L597" s="151" t="str">
        <f t="shared" si="84"/>
        <v/>
      </c>
      <c r="M597" s="151" t="str">
        <f t="shared" si="85"/>
        <v/>
      </c>
      <c r="N597" s="151" t="str">
        <f t="shared" si="86"/>
        <v/>
      </c>
      <c r="O597" s="151" t="str">
        <f t="shared" si="87"/>
        <v/>
      </c>
      <c r="P597" s="151" t="str">
        <f t="shared" si="88"/>
        <v/>
      </c>
      <c r="Q597" s="151" t="str">
        <f t="shared" si="89"/>
        <v/>
      </c>
    </row>
    <row r="598" spans="1:17">
      <c r="H598" s="139" t="str">
        <f>IF(ISTEXT(VLOOKUP(G598,Rubrieken!A:B,2,FALSE)),VLOOKUP(G598,Rubrieken!A:B,2,FALSE),"")</f>
        <v/>
      </c>
      <c r="I598" s="150">
        <f t="shared" si="81"/>
        <v>0</v>
      </c>
      <c r="J598" s="151" t="str">
        <f t="shared" si="82"/>
        <v/>
      </c>
      <c r="K598" s="151" t="str">
        <f t="shared" si="83"/>
        <v/>
      </c>
      <c r="L598" s="151" t="str">
        <f t="shared" si="84"/>
        <v/>
      </c>
      <c r="M598" s="151" t="str">
        <f t="shared" si="85"/>
        <v/>
      </c>
      <c r="N598" s="151" t="str">
        <f t="shared" si="86"/>
        <v/>
      </c>
      <c r="O598" s="151" t="str">
        <f t="shared" si="87"/>
        <v/>
      </c>
      <c r="P598" s="151" t="str">
        <f t="shared" si="88"/>
        <v/>
      </c>
      <c r="Q598" s="151" t="str">
        <f t="shared" si="89"/>
        <v/>
      </c>
    </row>
    <row r="599" spans="1:17">
      <c r="H599" s="139" t="str">
        <f>IF(ISTEXT(VLOOKUP(G599,Rubrieken!A:B,2,FALSE)),VLOOKUP(G599,Rubrieken!A:B,2,FALSE),"")</f>
        <v/>
      </c>
      <c r="I599" s="150">
        <f t="shared" si="81"/>
        <v>0</v>
      </c>
      <c r="J599" s="151" t="str">
        <f t="shared" si="82"/>
        <v/>
      </c>
      <c r="K599" s="151" t="str">
        <f t="shared" si="83"/>
        <v/>
      </c>
      <c r="L599" s="151" t="str">
        <f t="shared" si="84"/>
        <v/>
      </c>
      <c r="M599" s="151" t="str">
        <f t="shared" si="85"/>
        <v/>
      </c>
      <c r="N599" s="151" t="str">
        <f t="shared" si="86"/>
        <v/>
      </c>
      <c r="O599" s="151" t="str">
        <f t="shared" si="87"/>
        <v/>
      </c>
      <c r="P599" s="151" t="str">
        <f t="shared" si="88"/>
        <v/>
      </c>
      <c r="Q599" s="151" t="str">
        <f t="shared" si="89"/>
        <v/>
      </c>
    </row>
    <row r="600" spans="1:17">
      <c r="H600" s="139" t="str">
        <f>IF(ISTEXT(VLOOKUP(G600,Rubrieken!A:B,2,FALSE)),VLOOKUP(G600,Rubrieken!A:B,2,FALSE),"")</f>
        <v/>
      </c>
      <c r="I600" s="150">
        <f t="shared" si="81"/>
        <v>0</v>
      </c>
      <c r="J600" s="151" t="str">
        <f t="shared" si="82"/>
        <v/>
      </c>
      <c r="K600" s="151" t="str">
        <f t="shared" si="83"/>
        <v/>
      </c>
      <c r="L600" s="151" t="str">
        <f t="shared" si="84"/>
        <v/>
      </c>
      <c r="M600" s="151" t="str">
        <f t="shared" si="85"/>
        <v/>
      </c>
      <c r="N600" s="151" t="str">
        <f t="shared" si="86"/>
        <v/>
      </c>
      <c r="O600" s="151" t="str">
        <f t="shared" si="87"/>
        <v/>
      </c>
      <c r="P600" s="151" t="str">
        <f t="shared" si="88"/>
        <v/>
      </c>
      <c r="Q600" s="151" t="str">
        <f t="shared" si="89"/>
        <v/>
      </c>
    </row>
    <row r="601" spans="1:17">
      <c r="H601" s="139" t="str">
        <f>IF(ISTEXT(VLOOKUP(G601,Rubrieken!A:B,2,FALSE)),VLOOKUP(G601,Rubrieken!A:B,2,FALSE),"")</f>
        <v/>
      </c>
      <c r="I601" s="150">
        <f t="shared" si="81"/>
        <v>0</v>
      </c>
      <c r="J601" s="151" t="str">
        <f t="shared" si="82"/>
        <v/>
      </c>
      <c r="K601" s="151" t="str">
        <f t="shared" si="83"/>
        <v/>
      </c>
      <c r="L601" s="151" t="str">
        <f t="shared" si="84"/>
        <v/>
      </c>
      <c r="M601" s="151" t="str">
        <f t="shared" si="85"/>
        <v/>
      </c>
      <c r="N601" s="151" t="str">
        <f t="shared" si="86"/>
        <v/>
      </c>
      <c r="O601" s="151" t="str">
        <f t="shared" si="87"/>
        <v/>
      </c>
      <c r="P601" s="151" t="str">
        <f t="shared" si="88"/>
        <v/>
      </c>
      <c r="Q601" s="151" t="str">
        <f t="shared" si="89"/>
        <v/>
      </c>
    </row>
    <row r="602" spans="1:17">
      <c r="H602" s="139" t="str">
        <f>IF(ISTEXT(VLOOKUP(G602,Rubrieken!A:B,2,FALSE)),VLOOKUP(G602,Rubrieken!A:B,2,FALSE),"")</f>
        <v/>
      </c>
      <c r="I602" s="150">
        <f t="shared" si="81"/>
        <v>0</v>
      </c>
      <c r="J602" s="151" t="str">
        <f t="shared" si="82"/>
        <v/>
      </c>
      <c r="K602" s="151" t="str">
        <f t="shared" si="83"/>
        <v/>
      </c>
      <c r="L602" s="151" t="str">
        <f t="shared" si="84"/>
        <v/>
      </c>
      <c r="M602" s="151" t="str">
        <f t="shared" si="85"/>
        <v/>
      </c>
      <c r="N602" s="151" t="str">
        <f t="shared" si="86"/>
        <v/>
      </c>
      <c r="O602" s="151" t="str">
        <f t="shared" si="87"/>
        <v/>
      </c>
      <c r="P602" s="151" t="str">
        <f t="shared" si="88"/>
        <v/>
      </c>
      <c r="Q602" s="151" t="str">
        <f t="shared" si="89"/>
        <v/>
      </c>
    </row>
    <row r="603" spans="1:17">
      <c r="H603" s="139" t="str">
        <f>IF(ISTEXT(VLOOKUP(G603,Rubrieken!A:B,2,FALSE)),VLOOKUP(G603,Rubrieken!A:B,2,FALSE),"")</f>
        <v/>
      </c>
      <c r="I603" s="150">
        <f t="shared" si="81"/>
        <v>0</v>
      </c>
      <c r="J603" s="151" t="str">
        <f t="shared" si="82"/>
        <v/>
      </c>
      <c r="K603" s="151" t="str">
        <f t="shared" si="83"/>
        <v/>
      </c>
      <c r="L603" s="151" t="str">
        <f t="shared" si="84"/>
        <v/>
      </c>
      <c r="M603" s="151" t="str">
        <f t="shared" si="85"/>
        <v/>
      </c>
      <c r="N603" s="151" t="str">
        <f t="shared" si="86"/>
        <v/>
      </c>
      <c r="O603" s="151" t="str">
        <f t="shared" si="87"/>
        <v/>
      </c>
      <c r="P603" s="151" t="str">
        <f t="shared" si="88"/>
        <v/>
      </c>
      <c r="Q603" s="151" t="str">
        <f t="shared" si="89"/>
        <v/>
      </c>
    </row>
    <row r="604" spans="1:17">
      <c r="H604" s="139" t="str">
        <f>IF(ISTEXT(VLOOKUP(G604,Rubrieken!A:B,2,FALSE)),VLOOKUP(G604,Rubrieken!A:B,2,FALSE),"")</f>
        <v/>
      </c>
      <c r="I604" s="150">
        <f t="shared" si="81"/>
        <v>0</v>
      </c>
      <c r="J604" s="151" t="str">
        <f t="shared" si="82"/>
        <v/>
      </c>
      <c r="K604" s="151" t="str">
        <f t="shared" si="83"/>
        <v/>
      </c>
      <c r="L604" s="151" t="str">
        <f t="shared" si="84"/>
        <v/>
      </c>
      <c r="M604" s="151" t="str">
        <f t="shared" si="85"/>
        <v/>
      </c>
      <c r="N604" s="151" t="str">
        <f t="shared" si="86"/>
        <v/>
      </c>
      <c r="O604" s="151" t="str">
        <f t="shared" si="87"/>
        <v/>
      </c>
      <c r="P604" s="151" t="str">
        <f t="shared" si="88"/>
        <v/>
      </c>
      <c r="Q604" s="151" t="str">
        <f t="shared" si="89"/>
        <v/>
      </c>
    </row>
    <row r="605" spans="1:17">
      <c r="H605" s="139" t="str">
        <f>IF(ISTEXT(VLOOKUP(G605,Rubrieken!A:B,2,FALSE)),VLOOKUP(G605,Rubrieken!A:B,2,FALSE),"")</f>
        <v/>
      </c>
      <c r="I605" s="150">
        <f t="shared" si="81"/>
        <v>0</v>
      </c>
      <c r="J605" s="151" t="str">
        <f t="shared" si="82"/>
        <v/>
      </c>
      <c r="K605" s="151" t="str">
        <f t="shared" si="83"/>
        <v/>
      </c>
      <c r="L605" s="151" t="str">
        <f t="shared" si="84"/>
        <v/>
      </c>
      <c r="M605" s="151" t="str">
        <f t="shared" si="85"/>
        <v/>
      </c>
      <c r="N605" s="151" t="str">
        <f t="shared" si="86"/>
        <v/>
      </c>
      <c r="O605" s="151" t="str">
        <f t="shared" si="87"/>
        <v/>
      </c>
      <c r="P605" s="151" t="str">
        <f t="shared" si="88"/>
        <v/>
      </c>
      <c r="Q605" s="151" t="str">
        <f t="shared" si="89"/>
        <v/>
      </c>
    </row>
    <row r="606" spans="1:17">
      <c r="H606" s="139" t="str">
        <f>IF(ISTEXT(VLOOKUP(G606,Rubrieken!A:B,2,FALSE)),VLOOKUP(G606,Rubrieken!A:B,2,FALSE),"")</f>
        <v/>
      </c>
      <c r="I606" s="150">
        <f t="shared" si="81"/>
        <v>0</v>
      </c>
      <c r="J606" s="151" t="str">
        <f t="shared" si="82"/>
        <v/>
      </c>
      <c r="K606" s="151" t="str">
        <f t="shared" si="83"/>
        <v/>
      </c>
      <c r="L606" s="151" t="str">
        <f t="shared" si="84"/>
        <v/>
      </c>
      <c r="M606" s="151" t="str">
        <f t="shared" si="85"/>
        <v/>
      </c>
      <c r="N606" s="151" t="str">
        <f t="shared" si="86"/>
        <v/>
      </c>
      <c r="O606" s="151" t="str">
        <f t="shared" si="87"/>
        <v/>
      </c>
      <c r="P606" s="151" t="str">
        <f t="shared" si="88"/>
        <v/>
      </c>
      <c r="Q606" s="151" t="str">
        <f t="shared" si="89"/>
        <v/>
      </c>
    </row>
    <row r="607" spans="1:17">
      <c r="H607" s="139" t="str">
        <f>IF(ISTEXT(VLOOKUP(G607,Rubrieken!A:B,2,FALSE)),VLOOKUP(G607,Rubrieken!A:B,2,FALSE),"")</f>
        <v/>
      </c>
      <c r="I607" s="150">
        <f t="shared" si="81"/>
        <v>0</v>
      </c>
      <c r="J607" s="151" t="str">
        <f t="shared" si="82"/>
        <v/>
      </c>
      <c r="K607" s="151" t="str">
        <f t="shared" si="83"/>
        <v/>
      </c>
      <c r="L607" s="151" t="str">
        <f t="shared" si="84"/>
        <v/>
      </c>
      <c r="M607" s="151" t="str">
        <f t="shared" si="85"/>
        <v/>
      </c>
      <c r="N607" s="151" t="str">
        <f t="shared" si="86"/>
        <v/>
      </c>
      <c r="O607" s="151" t="str">
        <f t="shared" si="87"/>
        <v/>
      </c>
      <c r="P607" s="151" t="str">
        <f t="shared" si="88"/>
        <v/>
      </c>
      <c r="Q607" s="151" t="str">
        <f t="shared" si="89"/>
        <v/>
      </c>
    </row>
    <row r="608" spans="1:17">
      <c r="H608" s="139" t="str">
        <f>IF(ISTEXT(VLOOKUP(G608,Rubrieken!A:B,2,FALSE)),VLOOKUP(G608,Rubrieken!A:B,2,FALSE),"")</f>
        <v/>
      </c>
      <c r="I608" s="150">
        <f t="shared" si="81"/>
        <v>0</v>
      </c>
      <c r="J608" s="151" t="str">
        <f t="shared" si="82"/>
        <v/>
      </c>
      <c r="K608" s="151" t="str">
        <f t="shared" si="83"/>
        <v/>
      </c>
      <c r="L608" s="151" t="str">
        <f t="shared" si="84"/>
        <v/>
      </c>
      <c r="M608" s="151" t="str">
        <f t="shared" si="85"/>
        <v/>
      </c>
      <c r="N608" s="151" t="str">
        <f t="shared" si="86"/>
        <v/>
      </c>
      <c r="O608" s="151" t="str">
        <f t="shared" si="87"/>
        <v/>
      </c>
      <c r="P608" s="151" t="str">
        <f t="shared" si="88"/>
        <v/>
      </c>
      <c r="Q608" s="151" t="str">
        <f t="shared" si="89"/>
        <v/>
      </c>
    </row>
    <row r="609" spans="8:17">
      <c r="H609" s="139" t="str">
        <f>IF(ISTEXT(VLOOKUP(G609,Rubrieken!A:B,2,FALSE)),VLOOKUP(G609,Rubrieken!A:B,2,FALSE),"")</f>
        <v/>
      </c>
      <c r="I609" s="150">
        <f t="shared" si="81"/>
        <v>0</v>
      </c>
      <c r="J609" s="151" t="str">
        <f t="shared" si="82"/>
        <v/>
      </c>
      <c r="K609" s="151" t="str">
        <f t="shared" si="83"/>
        <v/>
      </c>
      <c r="L609" s="151" t="str">
        <f t="shared" si="84"/>
        <v/>
      </c>
      <c r="M609" s="151" t="str">
        <f t="shared" si="85"/>
        <v/>
      </c>
      <c r="N609" s="151" t="str">
        <f t="shared" si="86"/>
        <v/>
      </c>
      <c r="O609" s="151" t="str">
        <f t="shared" si="87"/>
        <v/>
      </c>
      <c r="P609" s="151" t="str">
        <f t="shared" si="88"/>
        <v/>
      </c>
      <c r="Q609" s="151" t="str">
        <f t="shared" si="89"/>
        <v/>
      </c>
    </row>
    <row r="610" spans="8:17">
      <c r="H610" s="139" t="str">
        <f>IF(ISTEXT(VLOOKUP(G610,Rubrieken!A:B,2,FALSE)),VLOOKUP(G610,Rubrieken!A:B,2,FALSE),"")</f>
        <v/>
      </c>
      <c r="I610" s="150">
        <f t="shared" si="81"/>
        <v>0</v>
      </c>
      <c r="J610" s="151" t="str">
        <f t="shared" si="82"/>
        <v/>
      </c>
      <c r="K610" s="151" t="str">
        <f t="shared" si="83"/>
        <v/>
      </c>
      <c r="L610" s="151" t="str">
        <f t="shared" si="84"/>
        <v/>
      </c>
      <c r="M610" s="151" t="str">
        <f t="shared" si="85"/>
        <v/>
      </c>
      <c r="N610" s="151" t="str">
        <f t="shared" si="86"/>
        <v/>
      </c>
      <c r="O610" s="151" t="str">
        <f t="shared" si="87"/>
        <v/>
      </c>
      <c r="P610" s="151" t="str">
        <f t="shared" si="88"/>
        <v/>
      </c>
      <c r="Q610" s="151" t="str">
        <f t="shared" si="89"/>
        <v/>
      </c>
    </row>
    <row r="611" spans="8:17">
      <c r="H611" s="139" t="str">
        <f>IF(ISTEXT(VLOOKUP(G611,Rubrieken!A:B,2,FALSE)),VLOOKUP(G611,Rubrieken!A:B,2,FALSE),"")</f>
        <v/>
      </c>
      <c r="I611" s="150">
        <f t="shared" si="81"/>
        <v>0</v>
      </c>
      <c r="J611" s="151" t="str">
        <f t="shared" si="82"/>
        <v/>
      </c>
      <c r="K611" s="151" t="str">
        <f t="shared" si="83"/>
        <v/>
      </c>
      <c r="L611" s="151" t="str">
        <f t="shared" si="84"/>
        <v/>
      </c>
      <c r="M611" s="151" t="str">
        <f t="shared" si="85"/>
        <v/>
      </c>
      <c r="N611" s="151" t="str">
        <f t="shared" si="86"/>
        <v/>
      </c>
      <c r="O611" s="151" t="str">
        <f t="shared" si="87"/>
        <v/>
      </c>
      <c r="P611" s="151" t="str">
        <f t="shared" si="88"/>
        <v/>
      </c>
      <c r="Q611" s="151" t="str">
        <f t="shared" si="89"/>
        <v/>
      </c>
    </row>
    <row r="612" spans="8:17">
      <c r="H612" s="139" t="str">
        <f>IF(ISTEXT(VLOOKUP(G612,Rubrieken!A:B,2,FALSE)),VLOOKUP(G612,Rubrieken!A:B,2,FALSE),"")</f>
        <v/>
      </c>
      <c r="I612" s="150">
        <f t="shared" si="81"/>
        <v>0</v>
      </c>
      <c r="J612" s="151" t="str">
        <f t="shared" si="82"/>
        <v/>
      </c>
      <c r="K612" s="151" t="str">
        <f t="shared" si="83"/>
        <v/>
      </c>
      <c r="L612" s="151" t="str">
        <f t="shared" si="84"/>
        <v/>
      </c>
      <c r="M612" s="151" t="str">
        <f t="shared" si="85"/>
        <v/>
      </c>
      <c r="N612" s="151" t="str">
        <f t="shared" si="86"/>
        <v/>
      </c>
      <c r="O612" s="151" t="str">
        <f t="shared" si="87"/>
        <v/>
      </c>
      <c r="P612" s="151" t="str">
        <f t="shared" si="88"/>
        <v/>
      </c>
      <c r="Q612" s="151" t="str">
        <f t="shared" si="89"/>
        <v/>
      </c>
    </row>
    <row r="613" spans="8:17">
      <c r="H613" s="139" t="str">
        <f>IF(ISTEXT(VLOOKUP(G613,Rubrieken!A:B,2,FALSE)),VLOOKUP(G613,Rubrieken!A:B,2,FALSE),"")</f>
        <v/>
      </c>
      <c r="I613" s="150">
        <f t="shared" si="81"/>
        <v>0</v>
      </c>
      <c r="J613" s="151" t="str">
        <f t="shared" si="82"/>
        <v/>
      </c>
      <c r="K613" s="151" t="str">
        <f t="shared" si="83"/>
        <v/>
      </c>
      <c r="L613" s="151" t="str">
        <f t="shared" si="84"/>
        <v/>
      </c>
      <c r="M613" s="151" t="str">
        <f t="shared" si="85"/>
        <v/>
      </c>
      <c r="N613" s="151" t="str">
        <f t="shared" si="86"/>
        <v/>
      </c>
      <c r="O613" s="151" t="str">
        <f t="shared" si="87"/>
        <v/>
      </c>
      <c r="P613" s="151" t="str">
        <f t="shared" si="88"/>
        <v/>
      </c>
      <c r="Q613" s="151" t="str">
        <f t="shared" si="89"/>
        <v/>
      </c>
    </row>
    <row r="614" spans="8:17">
      <c r="H614" s="139" t="str">
        <f>IF(ISTEXT(VLOOKUP(G614,Rubrieken!A:B,2,FALSE)),VLOOKUP(G614,Rubrieken!A:B,2,FALSE),"")</f>
        <v/>
      </c>
      <c r="I614" s="150">
        <f t="shared" si="81"/>
        <v>0</v>
      </c>
      <c r="J614" s="151" t="str">
        <f t="shared" si="82"/>
        <v/>
      </c>
      <c r="K614" s="151" t="str">
        <f t="shared" si="83"/>
        <v/>
      </c>
      <c r="L614" s="151" t="str">
        <f t="shared" si="84"/>
        <v/>
      </c>
      <c r="M614" s="151" t="str">
        <f t="shared" si="85"/>
        <v/>
      </c>
      <c r="N614" s="151" t="str">
        <f t="shared" si="86"/>
        <v/>
      </c>
      <c r="O614" s="151" t="str">
        <f t="shared" si="87"/>
        <v/>
      </c>
      <c r="P614" s="151" t="str">
        <f t="shared" si="88"/>
        <v/>
      </c>
      <c r="Q614" s="151" t="str">
        <f t="shared" si="89"/>
        <v/>
      </c>
    </row>
    <row r="615" spans="8:17">
      <c r="H615" s="139" t="str">
        <f>IF(ISTEXT(VLOOKUP(G615,Rubrieken!A:B,2,FALSE)),VLOOKUP(G615,Rubrieken!A:B,2,FALSE),"")</f>
        <v/>
      </c>
      <c r="I615" s="150">
        <f t="shared" si="81"/>
        <v>0</v>
      </c>
      <c r="J615" s="151" t="str">
        <f t="shared" si="82"/>
        <v/>
      </c>
      <c r="K615" s="151" t="str">
        <f t="shared" si="83"/>
        <v/>
      </c>
      <c r="L615" s="151" t="str">
        <f t="shared" si="84"/>
        <v/>
      </c>
      <c r="M615" s="151" t="str">
        <f t="shared" si="85"/>
        <v/>
      </c>
      <c r="N615" s="151" t="str">
        <f t="shared" si="86"/>
        <v/>
      </c>
      <c r="O615" s="151" t="str">
        <f t="shared" si="87"/>
        <v/>
      </c>
      <c r="P615" s="151" t="str">
        <f t="shared" si="88"/>
        <v/>
      </c>
      <c r="Q615" s="151" t="str">
        <f t="shared" si="89"/>
        <v/>
      </c>
    </row>
    <row r="616" spans="8:17">
      <c r="H616" s="139" t="str">
        <f>IF(ISTEXT(VLOOKUP(G616,Rubrieken!A:B,2,FALSE)),VLOOKUP(G616,Rubrieken!A:B,2,FALSE),"")</f>
        <v/>
      </c>
      <c r="I616" s="150">
        <f t="shared" si="81"/>
        <v>0</v>
      </c>
      <c r="J616" s="151" t="str">
        <f t="shared" si="82"/>
        <v/>
      </c>
      <c r="K616" s="151" t="str">
        <f t="shared" si="83"/>
        <v/>
      </c>
      <c r="L616" s="151" t="str">
        <f t="shared" si="84"/>
        <v/>
      </c>
      <c r="M616" s="151" t="str">
        <f t="shared" si="85"/>
        <v/>
      </c>
      <c r="N616" s="151" t="str">
        <f t="shared" si="86"/>
        <v/>
      </c>
      <c r="O616" s="151" t="str">
        <f t="shared" si="87"/>
        <v/>
      </c>
      <c r="P616" s="151" t="str">
        <f t="shared" si="88"/>
        <v/>
      </c>
      <c r="Q616" s="151" t="str">
        <f t="shared" si="89"/>
        <v/>
      </c>
    </row>
    <row r="617" spans="8:17">
      <c r="H617" s="139" t="str">
        <f>IF(ISTEXT(VLOOKUP(G617,Rubrieken!A:B,2,FALSE)),VLOOKUP(G617,Rubrieken!A:B,2,FALSE),"")</f>
        <v/>
      </c>
      <c r="I617" s="150">
        <f t="shared" si="81"/>
        <v>0</v>
      </c>
      <c r="J617" s="151" t="str">
        <f t="shared" si="82"/>
        <v/>
      </c>
      <c r="K617" s="151" t="str">
        <f t="shared" si="83"/>
        <v/>
      </c>
      <c r="L617" s="151" t="str">
        <f t="shared" si="84"/>
        <v/>
      </c>
      <c r="M617" s="151" t="str">
        <f t="shared" si="85"/>
        <v/>
      </c>
      <c r="N617" s="151" t="str">
        <f t="shared" si="86"/>
        <v/>
      </c>
      <c r="O617" s="151" t="str">
        <f t="shared" si="87"/>
        <v/>
      </c>
      <c r="P617" s="151" t="str">
        <f t="shared" si="88"/>
        <v/>
      </c>
      <c r="Q617" s="151" t="str">
        <f t="shared" si="89"/>
        <v/>
      </c>
    </row>
    <row r="618" spans="8:17">
      <c r="H618" s="139" t="str">
        <f>IF(ISTEXT(VLOOKUP(G618,Rubrieken!A:B,2,FALSE)),VLOOKUP(G618,Rubrieken!A:B,2,FALSE),"")</f>
        <v/>
      </c>
      <c r="I618" s="150">
        <f t="shared" si="81"/>
        <v>0</v>
      </c>
      <c r="J618" s="151" t="str">
        <f t="shared" si="82"/>
        <v/>
      </c>
      <c r="K618" s="151" t="str">
        <f t="shared" si="83"/>
        <v/>
      </c>
      <c r="L618" s="151" t="str">
        <f t="shared" si="84"/>
        <v/>
      </c>
      <c r="M618" s="151" t="str">
        <f t="shared" si="85"/>
        <v/>
      </c>
      <c r="N618" s="151" t="str">
        <f t="shared" si="86"/>
        <v/>
      </c>
      <c r="O618" s="151" t="str">
        <f t="shared" si="87"/>
        <v/>
      </c>
      <c r="P618" s="151" t="str">
        <f t="shared" si="88"/>
        <v/>
      </c>
      <c r="Q618" s="151" t="str">
        <f t="shared" si="89"/>
        <v/>
      </c>
    </row>
    <row r="619" spans="8:17">
      <c r="H619" s="139" t="str">
        <f>IF(ISTEXT(VLOOKUP(G619,Rubrieken!A:B,2,FALSE)),VLOOKUP(G619,Rubrieken!A:B,2,FALSE),"")</f>
        <v/>
      </c>
      <c r="I619" s="150">
        <f t="shared" si="81"/>
        <v>0</v>
      </c>
      <c r="J619" s="151" t="str">
        <f t="shared" si="82"/>
        <v/>
      </c>
      <c r="K619" s="151" t="str">
        <f t="shared" si="83"/>
        <v/>
      </c>
      <c r="L619" s="151" t="str">
        <f t="shared" si="84"/>
        <v/>
      </c>
      <c r="M619" s="151" t="str">
        <f t="shared" si="85"/>
        <v/>
      </c>
      <c r="N619" s="151" t="str">
        <f t="shared" si="86"/>
        <v/>
      </c>
      <c r="O619" s="151" t="str">
        <f t="shared" si="87"/>
        <v/>
      </c>
      <c r="P619" s="151" t="str">
        <f t="shared" si="88"/>
        <v/>
      </c>
      <c r="Q619" s="151" t="str">
        <f t="shared" si="89"/>
        <v/>
      </c>
    </row>
    <row r="620" spans="8:17">
      <c r="H620" s="139" t="str">
        <f>IF(ISTEXT(VLOOKUP(G620,Rubrieken!A:B,2,FALSE)),VLOOKUP(G620,Rubrieken!A:B,2,FALSE),"")</f>
        <v/>
      </c>
      <c r="I620" s="150">
        <f t="shared" si="81"/>
        <v>0</v>
      </c>
      <c r="J620" s="151" t="str">
        <f t="shared" si="82"/>
        <v/>
      </c>
      <c r="K620" s="151" t="str">
        <f t="shared" si="83"/>
        <v/>
      </c>
      <c r="L620" s="151" t="str">
        <f t="shared" si="84"/>
        <v/>
      </c>
      <c r="M620" s="151" t="str">
        <f t="shared" si="85"/>
        <v/>
      </c>
      <c r="N620" s="151" t="str">
        <f t="shared" si="86"/>
        <v/>
      </c>
      <c r="O620" s="151" t="str">
        <f t="shared" si="87"/>
        <v/>
      </c>
      <c r="P620" s="151" t="str">
        <f t="shared" si="88"/>
        <v/>
      </c>
      <c r="Q620" s="151" t="str">
        <f t="shared" si="89"/>
        <v/>
      </c>
    </row>
    <row r="621" spans="8:17">
      <c r="H621" s="139" t="str">
        <f>IF(ISTEXT(VLOOKUP(G621,Rubrieken!A:B,2,FALSE)),VLOOKUP(G621,Rubrieken!A:B,2,FALSE),"")</f>
        <v/>
      </c>
      <c r="I621" s="150">
        <f t="shared" si="81"/>
        <v>0</v>
      </c>
      <c r="J621" s="151" t="str">
        <f t="shared" si="82"/>
        <v/>
      </c>
      <c r="K621" s="151" t="str">
        <f t="shared" si="83"/>
        <v/>
      </c>
      <c r="L621" s="151" t="str">
        <f t="shared" si="84"/>
        <v/>
      </c>
      <c r="M621" s="151" t="str">
        <f t="shared" si="85"/>
        <v/>
      </c>
      <c r="N621" s="151" t="str">
        <f t="shared" si="86"/>
        <v/>
      </c>
      <c r="O621" s="151" t="str">
        <f t="shared" si="87"/>
        <v/>
      </c>
      <c r="P621" s="151" t="str">
        <f t="shared" si="88"/>
        <v/>
      </c>
      <c r="Q621" s="151" t="str">
        <f t="shared" si="89"/>
        <v/>
      </c>
    </row>
    <row r="622" spans="8:17">
      <c r="H622" s="139" t="str">
        <f>IF(ISTEXT(VLOOKUP(G622,Rubrieken!A:B,2,FALSE)),VLOOKUP(G622,Rubrieken!A:B,2,FALSE),"")</f>
        <v/>
      </c>
      <c r="I622" s="150">
        <f t="shared" si="81"/>
        <v>0</v>
      </c>
      <c r="J622" s="151" t="str">
        <f t="shared" si="82"/>
        <v/>
      </c>
      <c r="K622" s="151" t="str">
        <f t="shared" si="83"/>
        <v/>
      </c>
      <c r="L622" s="151" t="str">
        <f t="shared" si="84"/>
        <v/>
      </c>
      <c r="M622" s="151" t="str">
        <f t="shared" si="85"/>
        <v/>
      </c>
      <c r="N622" s="151" t="str">
        <f t="shared" si="86"/>
        <v/>
      </c>
      <c r="O622" s="151" t="str">
        <f t="shared" si="87"/>
        <v/>
      </c>
      <c r="P622" s="151" t="str">
        <f t="shared" si="88"/>
        <v/>
      </c>
      <c r="Q622" s="151" t="str">
        <f t="shared" si="89"/>
        <v/>
      </c>
    </row>
    <row r="623" spans="8:17">
      <c r="H623" s="139" t="str">
        <f>IF(ISTEXT(VLOOKUP(G623,Rubrieken!A:B,2,FALSE)),VLOOKUP(G623,Rubrieken!A:B,2,FALSE),"")</f>
        <v/>
      </c>
      <c r="I623" s="150">
        <f t="shared" si="81"/>
        <v>0</v>
      </c>
      <c r="J623" s="151" t="str">
        <f t="shared" si="82"/>
        <v/>
      </c>
      <c r="K623" s="151" t="str">
        <f t="shared" si="83"/>
        <v/>
      </c>
      <c r="L623" s="151" t="str">
        <f t="shared" si="84"/>
        <v/>
      </c>
      <c r="M623" s="151" t="str">
        <f t="shared" si="85"/>
        <v/>
      </c>
      <c r="N623" s="151" t="str">
        <f t="shared" si="86"/>
        <v/>
      </c>
      <c r="O623" s="151" t="str">
        <f t="shared" si="87"/>
        <v/>
      </c>
      <c r="P623" s="151" t="str">
        <f t="shared" si="88"/>
        <v/>
      </c>
      <c r="Q623" s="151" t="str">
        <f t="shared" si="89"/>
        <v/>
      </c>
    </row>
    <row r="624" spans="8:17">
      <c r="H624" s="139" t="str">
        <f>IF(ISTEXT(VLOOKUP(G624,Rubrieken!A:B,2,FALSE)),VLOOKUP(G624,Rubrieken!A:B,2,FALSE),"")</f>
        <v/>
      </c>
      <c r="I624" s="150">
        <f t="shared" si="81"/>
        <v>0</v>
      </c>
      <c r="J624" s="151" t="str">
        <f t="shared" si="82"/>
        <v/>
      </c>
      <c r="K624" s="151" t="str">
        <f t="shared" si="83"/>
        <v/>
      </c>
      <c r="L624" s="151" t="str">
        <f t="shared" si="84"/>
        <v/>
      </c>
      <c r="M624" s="151" t="str">
        <f t="shared" si="85"/>
        <v/>
      </c>
      <c r="N624" s="151" t="str">
        <f t="shared" si="86"/>
        <v/>
      </c>
      <c r="O624" s="151" t="str">
        <f t="shared" si="87"/>
        <v/>
      </c>
      <c r="P624" s="151" t="str">
        <f t="shared" si="88"/>
        <v/>
      </c>
      <c r="Q624" s="151" t="str">
        <f t="shared" si="89"/>
        <v/>
      </c>
    </row>
    <row r="625" spans="8:17">
      <c r="H625" s="139" t="str">
        <f>IF(ISTEXT(VLOOKUP(G625,Rubrieken!A:B,2,FALSE)),VLOOKUP(G625,Rubrieken!A:B,2,FALSE),"")</f>
        <v/>
      </c>
      <c r="I625" s="150">
        <f t="shared" si="81"/>
        <v>0</v>
      </c>
      <c r="J625" s="151" t="str">
        <f t="shared" si="82"/>
        <v/>
      </c>
      <c r="K625" s="151" t="str">
        <f t="shared" si="83"/>
        <v/>
      </c>
      <c r="L625" s="151" t="str">
        <f t="shared" si="84"/>
        <v/>
      </c>
      <c r="M625" s="151" t="str">
        <f t="shared" si="85"/>
        <v/>
      </c>
      <c r="N625" s="151" t="str">
        <f t="shared" si="86"/>
        <v/>
      </c>
      <c r="O625" s="151" t="str">
        <f t="shared" si="87"/>
        <v/>
      </c>
      <c r="P625" s="151" t="str">
        <f t="shared" si="88"/>
        <v/>
      </c>
      <c r="Q625" s="151" t="str">
        <f t="shared" si="89"/>
        <v/>
      </c>
    </row>
    <row r="626" spans="8:17">
      <c r="H626" s="139" t="str">
        <f>IF(ISTEXT(VLOOKUP(G626,Rubrieken!A:B,2,FALSE)),VLOOKUP(G626,Rubrieken!A:B,2,FALSE),"")</f>
        <v/>
      </c>
      <c r="I626" s="150">
        <f t="shared" si="81"/>
        <v>0</v>
      </c>
      <c r="J626" s="151" t="str">
        <f t="shared" si="82"/>
        <v/>
      </c>
      <c r="K626" s="151" t="str">
        <f t="shared" si="83"/>
        <v/>
      </c>
      <c r="L626" s="151" t="str">
        <f t="shared" si="84"/>
        <v/>
      </c>
      <c r="M626" s="151" t="str">
        <f t="shared" si="85"/>
        <v/>
      </c>
      <c r="N626" s="151" t="str">
        <f t="shared" si="86"/>
        <v/>
      </c>
      <c r="O626" s="151" t="str">
        <f t="shared" si="87"/>
        <v/>
      </c>
      <c r="P626" s="151" t="str">
        <f t="shared" si="88"/>
        <v/>
      </c>
      <c r="Q626" s="151" t="str">
        <f t="shared" si="89"/>
        <v/>
      </c>
    </row>
    <row r="627" spans="8:17">
      <c r="H627" s="139" t="str">
        <f>IF(ISTEXT(VLOOKUP(G627,Rubrieken!A:B,2,FALSE)),VLOOKUP(G627,Rubrieken!A:B,2,FALSE),"")</f>
        <v/>
      </c>
      <c r="I627" s="150">
        <f t="shared" si="81"/>
        <v>0</v>
      </c>
      <c r="J627" s="151" t="str">
        <f t="shared" si="82"/>
        <v/>
      </c>
      <c r="K627" s="151" t="str">
        <f t="shared" si="83"/>
        <v/>
      </c>
      <c r="L627" s="151" t="str">
        <f t="shared" si="84"/>
        <v/>
      </c>
      <c r="M627" s="151" t="str">
        <f t="shared" si="85"/>
        <v/>
      </c>
      <c r="N627" s="151" t="str">
        <f t="shared" si="86"/>
        <v/>
      </c>
      <c r="O627" s="151" t="str">
        <f t="shared" si="87"/>
        <v/>
      </c>
      <c r="P627" s="151" t="str">
        <f t="shared" si="88"/>
        <v/>
      </c>
      <c r="Q627" s="151" t="str">
        <f t="shared" si="89"/>
        <v/>
      </c>
    </row>
    <row r="628" spans="8:17">
      <c r="H628" s="139" t="str">
        <f>IF(ISTEXT(VLOOKUP(G628,Rubrieken!A:B,2,FALSE)),VLOOKUP(G628,Rubrieken!A:B,2,FALSE),"")</f>
        <v/>
      </c>
      <c r="I628" s="150">
        <f t="shared" si="81"/>
        <v>0</v>
      </c>
      <c r="J628" s="151" t="str">
        <f t="shared" si="82"/>
        <v/>
      </c>
      <c r="K628" s="151" t="str">
        <f t="shared" si="83"/>
        <v/>
      </c>
      <c r="L628" s="151" t="str">
        <f t="shared" si="84"/>
        <v/>
      </c>
      <c r="M628" s="151" t="str">
        <f t="shared" si="85"/>
        <v/>
      </c>
      <c r="N628" s="151" t="str">
        <f t="shared" si="86"/>
        <v/>
      </c>
      <c r="O628" s="151" t="str">
        <f t="shared" si="87"/>
        <v/>
      </c>
      <c r="P628" s="151" t="str">
        <f t="shared" si="88"/>
        <v/>
      </c>
      <c r="Q628" s="151" t="str">
        <f t="shared" si="89"/>
        <v/>
      </c>
    </row>
    <row r="629" spans="8:17">
      <c r="H629" s="139" t="str">
        <f>IF(ISTEXT(VLOOKUP(G629,Rubrieken!A:B,2,FALSE)),VLOOKUP(G629,Rubrieken!A:B,2,FALSE),"")</f>
        <v/>
      </c>
      <c r="I629" s="150">
        <f t="shared" si="81"/>
        <v>0</v>
      </c>
      <c r="J629" s="151" t="str">
        <f t="shared" si="82"/>
        <v/>
      </c>
      <c r="K629" s="151" t="str">
        <f t="shared" si="83"/>
        <v/>
      </c>
      <c r="L629" s="151" t="str">
        <f t="shared" si="84"/>
        <v/>
      </c>
      <c r="M629" s="151" t="str">
        <f t="shared" si="85"/>
        <v/>
      </c>
      <c r="N629" s="151" t="str">
        <f t="shared" si="86"/>
        <v/>
      </c>
      <c r="O629" s="151" t="str">
        <f t="shared" si="87"/>
        <v/>
      </c>
      <c r="P629" s="151" t="str">
        <f t="shared" si="88"/>
        <v/>
      </c>
      <c r="Q629" s="151" t="str">
        <f t="shared" si="89"/>
        <v/>
      </c>
    </row>
    <row r="630" spans="8:17">
      <c r="H630" s="139" t="str">
        <f>IF(ISTEXT(VLOOKUP(G630,Rubrieken!A:B,2,FALSE)),VLOOKUP(G630,Rubrieken!A:B,2,FALSE),"")</f>
        <v/>
      </c>
      <c r="I630" s="150">
        <f t="shared" si="81"/>
        <v>0</v>
      </c>
      <c r="J630" s="151" t="str">
        <f t="shared" si="82"/>
        <v/>
      </c>
      <c r="K630" s="151" t="str">
        <f t="shared" si="83"/>
        <v/>
      </c>
      <c r="L630" s="151" t="str">
        <f t="shared" si="84"/>
        <v/>
      </c>
      <c r="M630" s="151" t="str">
        <f t="shared" si="85"/>
        <v/>
      </c>
      <c r="N630" s="151" t="str">
        <f t="shared" si="86"/>
        <v/>
      </c>
      <c r="O630" s="151" t="str">
        <f t="shared" si="87"/>
        <v/>
      </c>
      <c r="P630" s="151" t="str">
        <f t="shared" si="88"/>
        <v/>
      </c>
      <c r="Q630" s="151" t="str">
        <f t="shared" si="89"/>
        <v/>
      </c>
    </row>
    <row r="631" spans="8:17">
      <c r="H631" s="139" t="str">
        <f>IF(ISTEXT(VLOOKUP(G631,Rubrieken!A:B,2,FALSE)),VLOOKUP(G631,Rubrieken!A:B,2,FALSE),"")</f>
        <v/>
      </c>
      <c r="I631" s="150">
        <f t="shared" ref="I631:I694" si="90">D631-E631+F631</f>
        <v>0</v>
      </c>
      <c r="J631" s="151" t="str">
        <f t="shared" si="82"/>
        <v/>
      </c>
      <c r="K631" s="151" t="str">
        <f t="shared" si="83"/>
        <v/>
      </c>
      <c r="L631" s="151" t="str">
        <f t="shared" si="84"/>
        <v/>
      </c>
      <c r="M631" s="151" t="str">
        <f t="shared" si="85"/>
        <v/>
      </c>
      <c r="N631" s="151" t="str">
        <f t="shared" si="86"/>
        <v/>
      </c>
      <c r="O631" s="151" t="str">
        <f t="shared" si="87"/>
        <v/>
      </c>
      <c r="P631" s="151" t="str">
        <f t="shared" si="88"/>
        <v/>
      </c>
      <c r="Q631" s="151" t="str">
        <f t="shared" si="89"/>
        <v/>
      </c>
    </row>
    <row r="632" spans="8:17">
      <c r="H632" s="139" t="str">
        <f>IF(ISTEXT(VLOOKUP(G632,Rubrieken!A:B,2,FALSE)),VLOOKUP(G632,Rubrieken!A:B,2,FALSE),"")</f>
        <v/>
      </c>
      <c r="I632" s="150">
        <f t="shared" si="90"/>
        <v>0</v>
      </c>
      <c r="J632" s="151" t="str">
        <f t="shared" si="82"/>
        <v/>
      </c>
      <c r="K632" s="151" t="str">
        <f t="shared" si="83"/>
        <v/>
      </c>
      <c r="L632" s="151" t="str">
        <f t="shared" si="84"/>
        <v/>
      </c>
      <c r="M632" s="151" t="str">
        <f t="shared" si="85"/>
        <v/>
      </c>
      <c r="N632" s="151" t="str">
        <f t="shared" si="86"/>
        <v/>
      </c>
      <c r="O632" s="151" t="str">
        <f t="shared" si="87"/>
        <v/>
      </c>
      <c r="P632" s="151" t="str">
        <f t="shared" si="88"/>
        <v/>
      </c>
      <c r="Q632" s="151" t="str">
        <f t="shared" si="89"/>
        <v/>
      </c>
    </row>
    <row r="633" spans="8:17">
      <c r="H633" s="139" t="str">
        <f>IF(ISTEXT(VLOOKUP(G633,Rubrieken!A:B,2,FALSE)),VLOOKUP(G633,Rubrieken!A:B,2,FALSE),"")</f>
        <v/>
      </c>
      <c r="I633" s="150">
        <f t="shared" si="90"/>
        <v>0</v>
      </c>
      <c r="J633" s="151" t="str">
        <f t="shared" si="82"/>
        <v/>
      </c>
      <c r="K633" s="151" t="str">
        <f t="shared" si="83"/>
        <v/>
      </c>
      <c r="L633" s="151" t="str">
        <f t="shared" si="84"/>
        <v/>
      </c>
      <c r="M633" s="151" t="str">
        <f t="shared" si="85"/>
        <v/>
      </c>
      <c r="N633" s="151" t="str">
        <f t="shared" si="86"/>
        <v/>
      </c>
      <c r="O633" s="151" t="str">
        <f t="shared" si="87"/>
        <v/>
      </c>
      <c r="P633" s="151" t="str">
        <f t="shared" si="88"/>
        <v/>
      </c>
      <c r="Q633" s="151" t="str">
        <f t="shared" si="89"/>
        <v/>
      </c>
    </row>
    <row r="634" spans="8:17">
      <c r="H634" s="139" t="str">
        <f>IF(ISTEXT(VLOOKUP(G634,Rubrieken!A:B,2,FALSE)),VLOOKUP(G634,Rubrieken!A:B,2,FALSE),"")</f>
        <v/>
      </c>
      <c r="I634" s="150">
        <f t="shared" si="90"/>
        <v>0</v>
      </c>
      <c r="J634" s="151" t="str">
        <f t="shared" si="82"/>
        <v/>
      </c>
      <c r="K634" s="151" t="str">
        <f t="shared" si="83"/>
        <v/>
      </c>
      <c r="L634" s="151" t="str">
        <f t="shared" si="84"/>
        <v/>
      </c>
      <c r="M634" s="151" t="str">
        <f t="shared" si="85"/>
        <v/>
      </c>
      <c r="N634" s="151" t="str">
        <f t="shared" si="86"/>
        <v/>
      </c>
      <c r="O634" s="151" t="str">
        <f t="shared" si="87"/>
        <v/>
      </c>
      <c r="P634" s="151" t="str">
        <f t="shared" si="88"/>
        <v/>
      </c>
      <c r="Q634" s="151" t="str">
        <f t="shared" si="89"/>
        <v/>
      </c>
    </row>
    <row r="635" spans="8:17">
      <c r="H635" s="139" t="str">
        <f>IF(ISTEXT(VLOOKUP(G635,Rubrieken!A:B,2,FALSE)),VLOOKUP(G635,Rubrieken!A:B,2,FALSE),"")</f>
        <v/>
      </c>
      <c r="I635" s="150">
        <f t="shared" si="90"/>
        <v>0</v>
      </c>
      <c r="J635" s="151" t="str">
        <f t="shared" si="82"/>
        <v/>
      </c>
      <c r="K635" s="151" t="str">
        <f t="shared" si="83"/>
        <v/>
      </c>
      <c r="L635" s="151" t="str">
        <f t="shared" si="84"/>
        <v/>
      </c>
      <c r="M635" s="151" t="str">
        <f t="shared" si="85"/>
        <v/>
      </c>
      <c r="N635" s="151" t="str">
        <f t="shared" si="86"/>
        <v/>
      </c>
      <c r="O635" s="151" t="str">
        <f t="shared" si="87"/>
        <v/>
      </c>
      <c r="P635" s="151" t="str">
        <f t="shared" si="88"/>
        <v/>
      </c>
      <c r="Q635" s="151" t="str">
        <f t="shared" si="89"/>
        <v/>
      </c>
    </row>
    <row r="636" spans="8:17">
      <c r="H636" s="139" t="str">
        <f>IF(ISTEXT(VLOOKUP(G636,Rubrieken!A:B,2,FALSE)),VLOOKUP(G636,Rubrieken!A:B,2,FALSE),"")</f>
        <v/>
      </c>
      <c r="I636" s="150">
        <f t="shared" si="90"/>
        <v>0</v>
      </c>
      <c r="J636" s="151" t="str">
        <f t="shared" si="82"/>
        <v/>
      </c>
      <c r="K636" s="151" t="str">
        <f t="shared" si="83"/>
        <v/>
      </c>
      <c r="L636" s="151" t="str">
        <f t="shared" si="84"/>
        <v/>
      </c>
      <c r="M636" s="151" t="str">
        <f t="shared" si="85"/>
        <v/>
      </c>
      <c r="N636" s="151" t="str">
        <f t="shared" si="86"/>
        <v/>
      </c>
      <c r="O636" s="151" t="str">
        <f t="shared" si="87"/>
        <v/>
      </c>
      <c r="P636" s="151" t="str">
        <f t="shared" si="88"/>
        <v/>
      </c>
      <c r="Q636" s="151" t="str">
        <f t="shared" si="89"/>
        <v/>
      </c>
    </row>
    <row r="637" spans="8:17">
      <c r="H637" s="139" t="str">
        <f>IF(ISTEXT(VLOOKUP(G637,Rubrieken!A:B,2,FALSE)),VLOOKUP(G637,Rubrieken!A:B,2,FALSE),"")</f>
        <v/>
      </c>
      <c r="I637" s="150">
        <f t="shared" si="90"/>
        <v>0</v>
      </c>
      <c r="J637" s="151" t="str">
        <f t="shared" si="82"/>
        <v/>
      </c>
      <c r="K637" s="151" t="str">
        <f t="shared" si="83"/>
        <v/>
      </c>
      <c r="L637" s="151" t="str">
        <f t="shared" si="84"/>
        <v/>
      </c>
      <c r="M637" s="151" t="str">
        <f t="shared" si="85"/>
        <v/>
      </c>
      <c r="N637" s="151" t="str">
        <f t="shared" si="86"/>
        <v/>
      </c>
      <c r="O637" s="151" t="str">
        <f t="shared" si="87"/>
        <v/>
      </c>
      <c r="P637" s="151" t="str">
        <f t="shared" si="88"/>
        <v/>
      </c>
      <c r="Q637" s="151" t="str">
        <f t="shared" si="89"/>
        <v/>
      </c>
    </row>
    <row r="638" spans="8:17">
      <c r="H638" s="139" t="str">
        <f>IF(ISTEXT(VLOOKUP(G638,Rubrieken!A:B,2,FALSE)),VLOOKUP(G638,Rubrieken!A:B,2,FALSE),"")</f>
        <v/>
      </c>
      <c r="I638" s="150">
        <f t="shared" si="90"/>
        <v>0</v>
      </c>
      <c r="J638" s="151" t="str">
        <f t="shared" si="82"/>
        <v/>
      </c>
      <c r="K638" s="151" t="str">
        <f t="shared" si="83"/>
        <v/>
      </c>
      <c r="L638" s="151" t="str">
        <f t="shared" si="84"/>
        <v/>
      </c>
      <c r="M638" s="151" t="str">
        <f t="shared" si="85"/>
        <v/>
      </c>
      <c r="N638" s="151" t="str">
        <f t="shared" si="86"/>
        <v/>
      </c>
      <c r="O638" s="151" t="str">
        <f t="shared" si="87"/>
        <v/>
      </c>
      <c r="P638" s="151" t="str">
        <f t="shared" si="88"/>
        <v/>
      </c>
      <c r="Q638" s="151" t="str">
        <f t="shared" si="89"/>
        <v/>
      </c>
    </row>
    <row r="639" spans="8:17">
      <c r="H639" s="139" t="str">
        <f>IF(ISTEXT(VLOOKUP(G639,Rubrieken!A:B,2,FALSE)),VLOOKUP(G639,Rubrieken!A:B,2,FALSE),"")</f>
        <v/>
      </c>
      <c r="I639" s="150">
        <f t="shared" si="90"/>
        <v>0</v>
      </c>
      <c r="J639" s="151" t="str">
        <f t="shared" si="82"/>
        <v/>
      </c>
      <c r="K639" s="151" t="str">
        <f t="shared" si="83"/>
        <v/>
      </c>
      <c r="L639" s="151" t="str">
        <f t="shared" si="84"/>
        <v/>
      </c>
      <c r="M639" s="151" t="str">
        <f t="shared" si="85"/>
        <v/>
      </c>
      <c r="N639" s="151" t="str">
        <f t="shared" si="86"/>
        <v/>
      </c>
      <c r="O639" s="151" t="str">
        <f t="shared" si="87"/>
        <v/>
      </c>
      <c r="P639" s="151" t="str">
        <f t="shared" si="88"/>
        <v/>
      </c>
      <c r="Q639" s="151" t="str">
        <f t="shared" si="89"/>
        <v/>
      </c>
    </row>
    <row r="640" spans="8:17">
      <c r="H640" s="139" t="str">
        <f>IF(ISTEXT(VLOOKUP(G640,Rubrieken!A:B,2,FALSE)),VLOOKUP(G640,Rubrieken!A:B,2,FALSE),"")</f>
        <v/>
      </c>
      <c r="I640" s="150">
        <f t="shared" si="90"/>
        <v>0</v>
      </c>
      <c r="J640" s="151" t="str">
        <f t="shared" si="82"/>
        <v/>
      </c>
      <c r="K640" s="151" t="str">
        <f t="shared" si="83"/>
        <v/>
      </c>
      <c r="L640" s="151" t="str">
        <f t="shared" si="84"/>
        <v/>
      </c>
      <c r="M640" s="151" t="str">
        <f t="shared" si="85"/>
        <v/>
      </c>
      <c r="N640" s="151" t="str">
        <f t="shared" si="86"/>
        <v/>
      </c>
      <c r="O640" s="151" t="str">
        <f t="shared" si="87"/>
        <v/>
      </c>
      <c r="P640" s="151" t="str">
        <f t="shared" si="88"/>
        <v/>
      </c>
      <c r="Q640" s="151" t="str">
        <f t="shared" si="89"/>
        <v/>
      </c>
    </row>
    <row r="641" spans="8:17">
      <c r="H641" s="139" t="str">
        <f>IF(ISTEXT(VLOOKUP(G641,Rubrieken!A:B,2,FALSE)),VLOOKUP(G641,Rubrieken!A:B,2,FALSE),"")</f>
        <v/>
      </c>
      <c r="I641" s="150">
        <f t="shared" si="90"/>
        <v>0</v>
      </c>
      <c r="J641" s="151" t="str">
        <f t="shared" si="82"/>
        <v/>
      </c>
      <c r="K641" s="151" t="str">
        <f t="shared" si="83"/>
        <v/>
      </c>
      <c r="L641" s="151" t="str">
        <f t="shared" si="84"/>
        <v/>
      </c>
      <c r="M641" s="151" t="str">
        <f t="shared" si="85"/>
        <v/>
      </c>
      <c r="N641" s="151" t="str">
        <f t="shared" si="86"/>
        <v/>
      </c>
      <c r="O641" s="151" t="str">
        <f t="shared" si="87"/>
        <v/>
      </c>
      <c r="P641" s="151" t="str">
        <f t="shared" si="88"/>
        <v/>
      </c>
      <c r="Q641" s="151" t="str">
        <f t="shared" si="89"/>
        <v/>
      </c>
    </row>
    <row r="642" spans="8:17">
      <c r="H642" s="139" t="str">
        <f>IF(ISTEXT(VLOOKUP(G642,Rubrieken!A:B,2,FALSE)),VLOOKUP(G642,Rubrieken!A:B,2,FALSE),"")</f>
        <v/>
      </c>
      <c r="I642" s="150">
        <f t="shared" si="90"/>
        <v>0</v>
      </c>
      <c r="J642" s="151" t="str">
        <f t="shared" si="82"/>
        <v/>
      </c>
      <c r="K642" s="151" t="str">
        <f t="shared" si="83"/>
        <v/>
      </c>
      <c r="L642" s="151" t="str">
        <f t="shared" si="84"/>
        <v/>
      </c>
      <c r="M642" s="151" t="str">
        <f t="shared" si="85"/>
        <v/>
      </c>
      <c r="N642" s="151" t="str">
        <f t="shared" si="86"/>
        <v/>
      </c>
      <c r="O642" s="151" t="str">
        <f t="shared" si="87"/>
        <v/>
      </c>
      <c r="P642" s="151" t="str">
        <f t="shared" si="88"/>
        <v/>
      </c>
      <c r="Q642" s="151" t="str">
        <f t="shared" si="89"/>
        <v/>
      </c>
    </row>
    <row r="643" spans="8:17">
      <c r="H643" s="139" t="str">
        <f>IF(ISTEXT(VLOOKUP(G643,Rubrieken!A:B,2,FALSE)),VLOOKUP(G643,Rubrieken!A:B,2,FALSE),"")</f>
        <v/>
      </c>
      <c r="I643" s="150">
        <f t="shared" si="90"/>
        <v>0</v>
      </c>
      <c r="J643" s="151" t="str">
        <f t="shared" si="82"/>
        <v/>
      </c>
      <c r="K643" s="151" t="str">
        <f t="shared" si="83"/>
        <v/>
      </c>
      <c r="L643" s="151" t="str">
        <f t="shared" si="84"/>
        <v/>
      </c>
      <c r="M643" s="151" t="str">
        <f t="shared" si="85"/>
        <v/>
      </c>
      <c r="N643" s="151" t="str">
        <f t="shared" si="86"/>
        <v/>
      </c>
      <c r="O643" s="151" t="str">
        <f t="shared" si="87"/>
        <v/>
      </c>
      <c r="P643" s="151" t="str">
        <f t="shared" si="88"/>
        <v/>
      </c>
      <c r="Q643" s="151" t="str">
        <f t="shared" si="89"/>
        <v/>
      </c>
    </row>
    <row r="644" spans="8:17">
      <c r="H644" s="139" t="str">
        <f>IF(ISTEXT(VLOOKUP(G644,Rubrieken!A:B,2,FALSE)),VLOOKUP(G644,Rubrieken!A:B,2,FALSE),"")</f>
        <v/>
      </c>
      <c r="I644" s="150">
        <f t="shared" si="90"/>
        <v>0</v>
      </c>
      <c r="J644" s="151" t="str">
        <f t="shared" si="82"/>
        <v/>
      </c>
      <c r="K644" s="151" t="str">
        <f t="shared" si="83"/>
        <v/>
      </c>
      <c r="L644" s="151" t="str">
        <f t="shared" si="84"/>
        <v/>
      </c>
      <c r="M644" s="151" t="str">
        <f t="shared" si="85"/>
        <v/>
      </c>
      <c r="N644" s="151" t="str">
        <f t="shared" si="86"/>
        <v/>
      </c>
      <c r="O644" s="151" t="str">
        <f t="shared" si="87"/>
        <v/>
      </c>
      <c r="P644" s="151" t="str">
        <f t="shared" si="88"/>
        <v/>
      </c>
      <c r="Q644" s="151" t="str">
        <f t="shared" si="89"/>
        <v/>
      </c>
    </row>
    <row r="645" spans="8:17">
      <c r="H645" s="139" t="str">
        <f>IF(ISTEXT(VLOOKUP(G645,Rubrieken!A:B,2,FALSE)),VLOOKUP(G645,Rubrieken!A:B,2,FALSE),"")</f>
        <v/>
      </c>
      <c r="I645" s="150">
        <f t="shared" si="90"/>
        <v>0</v>
      </c>
      <c r="J645" s="151" t="str">
        <f t="shared" si="82"/>
        <v/>
      </c>
      <c r="K645" s="151" t="str">
        <f t="shared" si="83"/>
        <v/>
      </c>
      <c r="L645" s="151" t="str">
        <f t="shared" si="84"/>
        <v/>
      </c>
      <c r="M645" s="151" t="str">
        <f t="shared" si="85"/>
        <v/>
      </c>
      <c r="N645" s="151" t="str">
        <f t="shared" si="86"/>
        <v/>
      </c>
      <c r="O645" s="151" t="str">
        <f t="shared" si="87"/>
        <v/>
      </c>
      <c r="P645" s="151" t="str">
        <f t="shared" si="88"/>
        <v/>
      </c>
      <c r="Q645" s="151" t="str">
        <f t="shared" si="89"/>
        <v/>
      </c>
    </row>
    <row r="646" spans="8:17">
      <c r="H646" s="139" t="str">
        <f>IF(ISTEXT(VLOOKUP(G646,Rubrieken!A:B,2,FALSE)),VLOOKUP(G646,Rubrieken!A:B,2,FALSE),"")</f>
        <v/>
      </c>
      <c r="I646" s="150">
        <f t="shared" si="90"/>
        <v>0</v>
      </c>
      <c r="J646" s="151" t="str">
        <f t="shared" si="82"/>
        <v/>
      </c>
      <c r="K646" s="151" t="str">
        <f t="shared" si="83"/>
        <v/>
      </c>
      <c r="L646" s="151" t="str">
        <f t="shared" si="84"/>
        <v/>
      </c>
      <c r="M646" s="151" t="str">
        <f t="shared" si="85"/>
        <v/>
      </c>
      <c r="N646" s="151" t="str">
        <f t="shared" si="86"/>
        <v/>
      </c>
      <c r="O646" s="151" t="str">
        <f t="shared" si="87"/>
        <v/>
      </c>
      <c r="P646" s="151" t="str">
        <f t="shared" si="88"/>
        <v/>
      </c>
      <c r="Q646" s="151" t="str">
        <f t="shared" si="89"/>
        <v/>
      </c>
    </row>
    <row r="647" spans="8:17">
      <c r="H647" s="139" t="str">
        <f>IF(ISTEXT(VLOOKUP(G647,Rubrieken!A:B,2,FALSE)),VLOOKUP(G647,Rubrieken!A:B,2,FALSE),"")</f>
        <v/>
      </c>
      <c r="I647" s="150">
        <f t="shared" si="90"/>
        <v>0</v>
      </c>
      <c r="J647" s="151" t="str">
        <f t="shared" si="82"/>
        <v/>
      </c>
      <c r="K647" s="151" t="str">
        <f t="shared" si="83"/>
        <v/>
      </c>
      <c r="L647" s="151" t="str">
        <f t="shared" si="84"/>
        <v/>
      </c>
      <c r="M647" s="151" t="str">
        <f t="shared" si="85"/>
        <v/>
      </c>
      <c r="N647" s="151" t="str">
        <f t="shared" si="86"/>
        <v/>
      </c>
      <c r="O647" s="151" t="str">
        <f t="shared" si="87"/>
        <v/>
      </c>
      <c r="P647" s="151" t="str">
        <f t="shared" si="88"/>
        <v/>
      </c>
      <c r="Q647" s="151" t="str">
        <f t="shared" si="89"/>
        <v/>
      </c>
    </row>
    <row r="648" spans="8:17">
      <c r="H648" s="139" t="str">
        <f>IF(ISTEXT(VLOOKUP(G648,Rubrieken!A:B,2,FALSE)),VLOOKUP(G648,Rubrieken!A:B,2,FALSE),"")</f>
        <v/>
      </c>
      <c r="I648" s="150">
        <f t="shared" si="90"/>
        <v>0</v>
      </c>
      <c r="J648" s="151" t="str">
        <f t="shared" ref="J648:J711" si="91">CONCATENATE(K648,L648,M648,N648,O648,P648)</f>
        <v/>
      </c>
      <c r="K648" s="151" t="str">
        <f t="shared" ref="K648:K711" si="92">IF(AND(D648=0,E648=0),"",IF(H648="","Er is nog geen rubriek ingevuld. ",""))</f>
        <v/>
      </c>
      <c r="L648" s="151" t="str">
        <f t="shared" ref="L648:L711" si="93">IF(AND(ISNUMBER(D648),ISNUMBER(E648),(D648*E648)^2&gt;0),"Bedrag in en uit zijn beiden ingevuld. ","")</f>
        <v/>
      </c>
      <c r="M648" s="151" t="str">
        <f t="shared" ref="M648:M711" si="94">IF(AND(D648&gt;0,ISNUMBER(F648&gt;0)),"Geen btw bij bank inkomsten. ","")</f>
        <v/>
      </c>
      <c r="N648" s="151" t="str">
        <f t="shared" ref="N648:N711" si="95">IF(ISNUMBER(E648),IF(F648/0.182&gt;E648,"Btw is groter dan 21%. ",""),"")</f>
        <v/>
      </c>
      <c r="O648" s="151" t="str">
        <f t="shared" ref="O648:O711" si="96">IF(I648=0,"",IF(Q648="","Geen datum ingevuld. ",""))</f>
        <v/>
      </c>
      <c r="P648" s="151" t="str">
        <f t="shared" ref="P648:P711" si="97">IF(I648&lt;&gt;0,IF(CONCATENATE(K648,L648,M648,N648,O648)="","Hele regel is goed!",""),"")</f>
        <v/>
      </c>
      <c r="Q648" s="151" t="str">
        <f t="shared" ref="Q648:Q711" si="98">IF(B648="","",CEILING(MONTH(B648)/3,1))</f>
        <v/>
      </c>
    </row>
    <row r="649" spans="8:17">
      <c r="H649" s="139" t="str">
        <f>IF(ISTEXT(VLOOKUP(G649,Rubrieken!A:B,2,FALSE)),VLOOKUP(G649,Rubrieken!A:B,2,FALSE),"")</f>
        <v/>
      </c>
      <c r="I649" s="150">
        <f t="shared" si="90"/>
        <v>0</v>
      </c>
      <c r="J649" s="151" t="str">
        <f t="shared" si="91"/>
        <v/>
      </c>
      <c r="K649" s="151" t="str">
        <f t="shared" si="92"/>
        <v/>
      </c>
      <c r="L649" s="151" t="str">
        <f t="shared" si="93"/>
        <v/>
      </c>
      <c r="M649" s="151" t="str">
        <f t="shared" si="94"/>
        <v/>
      </c>
      <c r="N649" s="151" t="str">
        <f t="shared" si="95"/>
        <v/>
      </c>
      <c r="O649" s="151" t="str">
        <f t="shared" si="96"/>
        <v/>
      </c>
      <c r="P649" s="151" t="str">
        <f t="shared" si="97"/>
        <v/>
      </c>
      <c r="Q649" s="151" t="str">
        <f t="shared" si="98"/>
        <v/>
      </c>
    </row>
    <row r="650" spans="8:17">
      <c r="H650" s="139" t="str">
        <f>IF(ISTEXT(VLOOKUP(G650,Rubrieken!A:B,2,FALSE)),VLOOKUP(G650,Rubrieken!A:B,2,FALSE),"")</f>
        <v/>
      </c>
      <c r="I650" s="150">
        <f t="shared" si="90"/>
        <v>0</v>
      </c>
      <c r="J650" s="151" t="str">
        <f t="shared" si="91"/>
        <v/>
      </c>
      <c r="K650" s="151" t="str">
        <f t="shared" si="92"/>
        <v/>
      </c>
      <c r="L650" s="151" t="str">
        <f t="shared" si="93"/>
        <v/>
      </c>
      <c r="M650" s="151" t="str">
        <f t="shared" si="94"/>
        <v/>
      </c>
      <c r="N650" s="151" t="str">
        <f t="shared" si="95"/>
        <v/>
      </c>
      <c r="O650" s="151" t="str">
        <f t="shared" si="96"/>
        <v/>
      </c>
      <c r="P650" s="151" t="str">
        <f t="shared" si="97"/>
        <v/>
      </c>
      <c r="Q650" s="151" t="str">
        <f t="shared" si="98"/>
        <v/>
      </c>
    </row>
    <row r="651" spans="8:17">
      <c r="H651" s="139" t="str">
        <f>IF(ISTEXT(VLOOKUP(G651,Rubrieken!A:B,2,FALSE)),VLOOKUP(G651,Rubrieken!A:B,2,FALSE),"")</f>
        <v/>
      </c>
      <c r="I651" s="150">
        <f t="shared" si="90"/>
        <v>0</v>
      </c>
      <c r="J651" s="151" t="str">
        <f t="shared" si="91"/>
        <v/>
      </c>
      <c r="K651" s="151" t="str">
        <f t="shared" si="92"/>
        <v/>
      </c>
      <c r="L651" s="151" t="str">
        <f t="shared" si="93"/>
        <v/>
      </c>
      <c r="M651" s="151" t="str">
        <f t="shared" si="94"/>
        <v/>
      </c>
      <c r="N651" s="151" t="str">
        <f t="shared" si="95"/>
        <v/>
      </c>
      <c r="O651" s="151" t="str">
        <f t="shared" si="96"/>
        <v/>
      </c>
      <c r="P651" s="151" t="str">
        <f t="shared" si="97"/>
        <v/>
      </c>
      <c r="Q651" s="151" t="str">
        <f t="shared" si="98"/>
        <v/>
      </c>
    </row>
    <row r="652" spans="8:17">
      <c r="H652" s="139" t="str">
        <f>IF(ISTEXT(VLOOKUP(G652,Rubrieken!A:B,2,FALSE)),VLOOKUP(G652,Rubrieken!A:B,2,FALSE),"")</f>
        <v/>
      </c>
      <c r="I652" s="150">
        <f t="shared" si="90"/>
        <v>0</v>
      </c>
      <c r="J652" s="151" t="str">
        <f t="shared" si="91"/>
        <v/>
      </c>
      <c r="K652" s="151" t="str">
        <f t="shared" si="92"/>
        <v/>
      </c>
      <c r="L652" s="151" t="str">
        <f t="shared" si="93"/>
        <v/>
      </c>
      <c r="M652" s="151" t="str">
        <f t="shared" si="94"/>
        <v/>
      </c>
      <c r="N652" s="151" t="str">
        <f t="shared" si="95"/>
        <v/>
      </c>
      <c r="O652" s="151" t="str">
        <f t="shared" si="96"/>
        <v/>
      </c>
      <c r="P652" s="151" t="str">
        <f t="shared" si="97"/>
        <v/>
      </c>
      <c r="Q652" s="151" t="str">
        <f t="shared" si="98"/>
        <v/>
      </c>
    </row>
    <row r="653" spans="8:17">
      <c r="H653" s="139" t="str">
        <f>IF(ISTEXT(VLOOKUP(G653,Rubrieken!A:B,2,FALSE)),VLOOKUP(G653,Rubrieken!A:B,2,FALSE),"")</f>
        <v/>
      </c>
      <c r="I653" s="150">
        <f t="shared" si="90"/>
        <v>0</v>
      </c>
      <c r="J653" s="151" t="str">
        <f t="shared" si="91"/>
        <v/>
      </c>
      <c r="K653" s="151" t="str">
        <f t="shared" si="92"/>
        <v/>
      </c>
      <c r="L653" s="151" t="str">
        <f t="shared" si="93"/>
        <v/>
      </c>
      <c r="M653" s="151" t="str">
        <f t="shared" si="94"/>
        <v/>
      </c>
      <c r="N653" s="151" t="str">
        <f t="shared" si="95"/>
        <v/>
      </c>
      <c r="O653" s="151" t="str">
        <f t="shared" si="96"/>
        <v/>
      </c>
      <c r="P653" s="151" t="str">
        <f t="shared" si="97"/>
        <v/>
      </c>
      <c r="Q653" s="151" t="str">
        <f t="shared" si="98"/>
        <v/>
      </c>
    </row>
    <row r="654" spans="8:17">
      <c r="H654" s="139" t="str">
        <f>IF(ISTEXT(VLOOKUP(G654,Rubrieken!A:B,2,FALSE)),VLOOKUP(G654,Rubrieken!A:B,2,FALSE),"")</f>
        <v/>
      </c>
      <c r="I654" s="150">
        <f t="shared" si="90"/>
        <v>0</v>
      </c>
      <c r="J654" s="151" t="str">
        <f t="shared" si="91"/>
        <v/>
      </c>
      <c r="K654" s="151" t="str">
        <f t="shared" si="92"/>
        <v/>
      </c>
      <c r="L654" s="151" t="str">
        <f t="shared" si="93"/>
        <v/>
      </c>
      <c r="M654" s="151" t="str">
        <f t="shared" si="94"/>
        <v/>
      </c>
      <c r="N654" s="151" t="str">
        <f t="shared" si="95"/>
        <v/>
      </c>
      <c r="O654" s="151" t="str">
        <f t="shared" si="96"/>
        <v/>
      </c>
      <c r="P654" s="151" t="str">
        <f t="shared" si="97"/>
        <v/>
      </c>
      <c r="Q654" s="151" t="str">
        <f t="shared" si="98"/>
        <v/>
      </c>
    </row>
    <row r="655" spans="8:17">
      <c r="H655" s="139" t="str">
        <f>IF(ISTEXT(VLOOKUP(G655,Rubrieken!A:B,2,FALSE)),VLOOKUP(G655,Rubrieken!A:B,2,FALSE),"")</f>
        <v/>
      </c>
      <c r="I655" s="150">
        <f t="shared" si="90"/>
        <v>0</v>
      </c>
      <c r="J655" s="151" t="str">
        <f t="shared" si="91"/>
        <v/>
      </c>
      <c r="K655" s="151" t="str">
        <f t="shared" si="92"/>
        <v/>
      </c>
      <c r="L655" s="151" t="str">
        <f t="shared" si="93"/>
        <v/>
      </c>
      <c r="M655" s="151" t="str">
        <f t="shared" si="94"/>
        <v/>
      </c>
      <c r="N655" s="151" t="str">
        <f t="shared" si="95"/>
        <v/>
      </c>
      <c r="O655" s="151" t="str">
        <f t="shared" si="96"/>
        <v/>
      </c>
      <c r="P655" s="151" t="str">
        <f t="shared" si="97"/>
        <v/>
      </c>
      <c r="Q655" s="151" t="str">
        <f t="shared" si="98"/>
        <v/>
      </c>
    </row>
    <row r="656" spans="8:17">
      <c r="H656" s="139" t="str">
        <f>IF(ISTEXT(VLOOKUP(G656,Rubrieken!A:B,2,FALSE)),VLOOKUP(G656,Rubrieken!A:B,2,FALSE),"")</f>
        <v/>
      </c>
      <c r="I656" s="150">
        <f t="shared" si="90"/>
        <v>0</v>
      </c>
      <c r="J656" s="151" t="str">
        <f t="shared" si="91"/>
        <v/>
      </c>
      <c r="K656" s="151" t="str">
        <f t="shared" si="92"/>
        <v/>
      </c>
      <c r="L656" s="151" t="str">
        <f t="shared" si="93"/>
        <v/>
      </c>
      <c r="M656" s="151" t="str">
        <f t="shared" si="94"/>
        <v/>
      </c>
      <c r="N656" s="151" t="str">
        <f t="shared" si="95"/>
        <v/>
      </c>
      <c r="O656" s="151" t="str">
        <f t="shared" si="96"/>
        <v/>
      </c>
      <c r="P656" s="151" t="str">
        <f t="shared" si="97"/>
        <v/>
      </c>
      <c r="Q656" s="151" t="str">
        <f t="shared" si="98"/>
        <v/>
      </c>
    </row>
    <row r="657" spans="8:17">
      <c r="H657" s="139" t="str">
        <f>IF(ISTEXT(VLOOKUP(G657,Rubrieken!A:B,2,FALSE)),VLOOKUP(G657,Rubrieken!A:B,2,FALSE),"")</f>
        <v/>
      </c>
      <c r="I657" s="150">
        <f t="shared" si="90"/>
        <v>0</v>
      </c>
      <c r="J657" s="151" t="str">
        <f t="shared" si="91"/>
        <v/>
      </c>
      <c r="K657" s="151" t="str">
        <f t="shared" si="92"/>
        <v/>
      </c>
      <c r="L657" s="151" t="str">
        <f t="shared" si="93"/>
        <v/>
      </c>
      <c r="M657" s="151" t="str">
        <f t="shared" si="94"/>
        <v/>
      </c>
      <c r="N657" s="151" t="str">
        <f t="shared" si="95"/>
        <v/>
      </c>
      <c r="O657" s="151" t="str">
        <f t="shared" si="96"/>
        <v/>
      </c>
      <c r="P657" s="151" t="str">
        <f t="shared" si="97"/>
        <v/>
      </c>
      <c r="Q657" s="151" t="str">
        <f t="shared" si="98"/>
        <v/>
      </c>
    </row>
    <row r="658" spans="8:17">
      <c r="H658" s="139" t="str">
        <f>IF(ISTEXT(VLOOKUP(G658,Rubrieken!A:B,2,FALSE)),VLOOKUP(G658,Rubrieken!A:B,2,FALSE),"")</f>
        <v/>
      </c>
      <c r="I658" s="150">
        <f t="shared" si="90"/>
        <v>0</v>
      </c>
      <c r="J658" s="151" t="str">
        <f t="shared" si="91"/>
        <v/>
      </c>
      <c r="K658" s="151" t="str">
        <f t="shared" si="92"/>
        <v/>
      </c>
      <c r="L658" s="151" t="str">
        <f t="shared" si="93"/>
        <v/>
      </c>
      <c r="M658" s="151" t="str">
        <f t="shared" si="94"/>
        <v/>
      </c>
      <c r="N658" s="151" t="str">
        <f t="shared" si="95"/>
        <v/>
      </c>
      <c r="O658" s="151" t="str">
        <f t="shared" si="96"/>
        <v/>
      </c>
      <c r="P658" s="151" t="str">
        <f t="shared" si="97"/>
        <v/>
      </c>
      <c r="Q658" s="151" t="str">
        <f t="shared" si="98"/>
        <v/>
      </c>
    </row>
    <row r="659" spans="8:17">
      <c r="H659" s="139" t="str">
        <f>IF(ISTEXT(VLOOKUP(G659,Rubrieken!A:B,2,FALSE)),VLOOKUP(G659,Rubrieken!A:B,2,FALSE),"")</f>
        <v/>
      </c>
      <c r="I659" s="150">
        <f t="shared" si="90"/>
        <v>0</v>
      </c>
      <c r="J659" s="151" t="str">
        <f t="shared" si="91"/>
        <v/>
      </c>
      <c r="K659" s="151" t="str">
        <f t="shared" si="92"/>
        <v/>
      </c>
      <c r="L659" s="151" t="str">
        <f t="shared" si="93"/>
        <v/>
      </c>
      <c r="M659" s="151" t="str">
        <f t="shared" si="94"/>
        <v/>
      </c>
      <c r="N659" s="151" t="str">
        <f t="shared" si="95"/>
        <v/>
      </c>
      <c r="O659" s="151" t="str">
        <f t="shared" si="96"/>
        <v/>
      </c>
      <c r="P659" s="151" t="str">
        <f t="shared" si="97"/>
        <v/>
      </c>
      <c r="Q659" s="151" t="str">
        <f t="shared" si="98"/>
        <v/>
      </c>
    </row>
    <row r="660" spans="8:17">
      <c r="H660" s="139" t="str">
        <f>IF(ISTEXT(VLOOKUP(G660,Rubrieken!A:B,2,FALSE)),VLOOKUP(G660,Rubrieken!A:B,2,FALSE),"")</f>
        <v/>
      </c>
      <c r="I660" s="150">
        <f t="shared" si="90"/>
        <v>0</v>
      </c>
      <c r="J660" s="151" t="str">
        <f t="shared" si="91"/>
        <v/>
      </c>
      <c r="K660" s="151" t="str">
        <f t="shared" si="92"/>
        <v/>
      </c>
      <c r="L660" s="151" t="str">
        <f t="shared" si="93"/>
        <v/>
      </c>
      <c r="M660" s="151" t="str">
        <f t="shared" si="94"/>
        <v/>
      </c>
      <c r="N660" s="151" t="str">
        <f t="shared" si="95"/>
        <v/>
      </c>
      <c r="O660" s="151" t="str">
        <f t="shared" si="96"/>
        <v/>
      </c>
      <c r="P660" s="151" t="str">
        <f t="shared" si="97"/>
        <v/>
      </c>
      <c r="Q660" s="151" t="str">
        <f t="shared" si="98"/>
        <v/>
      </c>
    </row>
    <row r="661" spans="8:17">
      <c r="H661" s="139" t="str">
        <f>IF(ISTEXT(VLOOKUP(G661,Rubrieken!A:B,2,FALSE)),VLOOKUP(G661,Rubrieken!A:B,2,FALSE),"")</f>
        <v/>
      </c>
      <c r="I661" s="150">
        <f t="shared" si="90"/>
        <v>0</v>
      </c>
      <c r="J661" s="151" t="str">
        <f t="shared" si="91"/>
        <v/>
      </c>
      <c r="K661" s="151" t="str">
        <f t="shared" si="92"/>
        <v/>
      </c>
      <c r="L661" s="151" t="str">
        <f t="shared" si="93"/>
        <v/>
      </c>
      <c r="M661" s="151" t="str">
        <f t="shared" si="94"/>
        <v/>
      </c>
      <c r="N661" s="151" t="str">
        <f t="shared" si="95"/>
        <v/>
      </c>
      <c r="O661" s="151" t="str">
        <f t="shared" si="96"/>
        <v/>
      </c>
      <c r="P661" s="151" t="str">
        <f t="shared" si="97"/>
        <v/>
      </c>
      <c r="Q661" s="151" t="str">
        <f t="shared" si="98"/>
        <v/>
      </c>
    </row>
    <row r="662" spans="8:17">
      <c r="H662" s="139" t="str">
        <f>IF(ISTEXT(VLOOKUP(G662,Rubrieken!A:B,2,FALSE)),VLOOKUP(G662,Rubrieken!A:B,2,FALSE),"")</f>
        <v/>
      </c>
      <c r="I662" s="150">
        <f t="shared" si="90"/>
        <v>0</v>
      </c>
      <c r="J662" s="151" t="str">
        <f t="shared" si="91"/>
        <v/>
      </c>
      <c r="K662" s="151" t="str">
        <f t="shared" si="92"/>
        <v/>
      </c>
      <c r="L662" s="151" t="str">
        <f t="shared" si="93"/>
        <v/>
      </c>
      <c r="M662" s="151" t="str">
        <f t="shared" si="94"/>
        <v/>
      </c>
      <c r="N662" s="151" t="str">
        <f t="shared" si="95"/>
        <v/>
      </c>
      <c r="O662" s="151" t="str">
        <f t="shared" si="96"/>
        <v/>
      </c>
      <c r="P662" s="151" t="str">
        <f t="shared" si="97"/>
        <v/>
      </c>
      <c r="Q662" s="151" t="str">
        <f t="shared" si="98"/>
        <v/>
      </c>
    </row>
    <row r="663" spans="8:17">
      <c r="H663" s="139" t="str">
        <f>IF(ISTEXT(VLOOKUP(G663,Rubrieken!A:B,2,FALSE)),VLOOKUP(G663,Rubrieken!A:B,2,FALSE),"")</f>
        <v/>
      </c>
      <c r="I663" s="150">
        <f t="shared" si="90"/>
        <v>0</v>
      </c>
      <c r="J663" s="151" t="str">
        <f t="shared" si="91"/>
        <v/>
      </c>
      <c r="K663" s="151" t="str">
        <f t="shared" si="92"/>
        <v/>
      </c>
      <c r="L663" s="151" t="str">
        <f t="shared" si="93"/>
        <v/>
      </c>
      <c r="M663" s="151" t="str">
        <f t="shared" si="94"/>
        <v/>
      </c>
      <c r="N663" s="151" t="str">
        <f t="shared" si="95"/>
        <v/>
      </c>
      <c r="O663" s="151" t="str">
        <f t="shared" si="96"/>
        <v/>
      </c>
      <c r="P663" s="151" t="str">
        <f t="shared" si="97"/>
        <v/>
      </c>
      <c r="Q663" s="151" t="str">
        <f t="shared" si="98"/>
        <v/>
      </c>
    </row>
    <row r="664" spans="8:17">
      <c r="H664" s="139" t="str">
        <f>IF(ISTEXT(VLOOKUP(G664,Rubrieken!A:B,2,FALSE)),VLOOKUP(G664,Rubrieken!A:B,2,FALSE),"")</f>
        <v/>
      </c>
      <c r="I664" s="150">
        <f t="shared" si="90"/>
        <v>0</v>
      </c>
      <c r="J664" s="151" t="str">
        <f t="shared" si="91"/>
        <v/>
      </c>
      <c r="K664" s="151" t="str">
        <f t="shared" si="92"/>
        <v/>
      </c>
      <c r="L664" s="151" t="str">
        <f t="shared" si="93"/>
        <v/>
      </c>
      <c r="M664" s="151" t="str">
        <f t="shared" si="94"/>
        <v/>
      </c>
      <c r="N664" s="151" t="str">
        <f t="shared" si="95"/>
        <v/>
      </c>
      <c r="O664" s="151" t="str">
        <f t="shared" si="96"/>
        <v/>
      </c>
      <c r="P664" s="151" t="str">
        <f t="shared" si="97"/>
        <v/>
      </c>
      <c r="Q664" s="151" t="str">
        <f t="shared" si="98"/>
        <v/>
      </c>
    </row>
    <row r="665" spans="8:17">
      <c r="H665" s="139" t="str">
        <f>IF(ISTEXT(VLOOKUP(G665,Rubrieken!A:B,2,FALSE)),VLOOKUP(G665,Rubrieken!A:B,2,FALSE),"")</f>
        <v/>
      </c>
      <c r="I665" s="150">
        <f t="shared" si="90"/>
        <v>0</v>
      </c>
      <c r="J665" s="151" t="str">
        <f t="shared" si="91"/>
        <v/>
      </c>
      <c r="K665" s="151" t="str">
        <f t="shared" si="92"/>
        <v/>
      </c>
      <c r="L665" s="151" t="str">
        <f t="shared" si="93"/>
        <v/>
      </c>
      <c r="M665" s="151" t="str">
        <f t="shared" si="94"/>
        <v/>
      </c>
      <c r="N665" s="151" t="str">
        <f t="shared" si="95"/>
        <v/>
      </c>
      <c r="O665" s="151" t="str">
        <f t="shared" si="96"/>
        <v/>
      </c>
      <c r="P665" s="151" t="str">
        <f t="shared" si="97"/>
        <v/>
      </c>
      <c r="Q665" s="151" t="str">
        <f t="shared" si="98"/>
        <v/>
      </c>
    </row>
    <row r="666" spans="8:17">
      <c r="H666" s="139" t="str">
        <f>IF(ISTEXT(VLOOKUP(G666,Rubrieken!A:B,2,FALSE)),VLOOKUP(G666,Rubrieken!A:B,2,FALSE),"")</f>
        <v/>
      </c>
      <c r="I666" s="150">
        <f t="shared" si="90"/>
        <v>0</v>
      </c>
      <c r="J666" s="151" t="str">
        <f t="shared" si="91"/>
        <v/>
      </c>
      <c r="K666" s="151" t="str">
        <f t="shared" si="92"/>
        <v/>
      </c>
      <c r="L666" s="151" t="str">
        <f t="shared" si="93"/>
        <v/>
      </c>
      <c r="M666" s="151" t="str">
        <f t="shared" si="94"/>
        <v/>
      </c>
      <c r="N666" s="151" t="str">
        <f t="shared" si="95"/>
        <v/>
      </c>
      <c r="O666" s="151" t="str">
        <f t="shared" si="96"/>
        <v/>
      </c>
      <c r="P666" s="151" t="str">
        <f t="shared" si="97"/>
        <v/>
      </c>
      <c r="Q666" s="151" t="str">
        <f t="shared" si="98"/>
        <v/>
      </c>
    </row>
    <row r="667" spans="8:17">
      <c r="H667" s="139" t="str">
        <f>IF(ISTEXT(VLOOKUP(G667,Rubrieken!A:B,2,FALSE)),VLOOKUP(G667,Rubrieken!A:B,2,FALSE),"")</f>
        <v/>
      </c>
      <c r="I667" s="150">
        <f t="shared" si="90"/>
        <v>0</v>
      </c>
      <c r="J667" s="151" t="str">
        <f t="shared" si="91"/>
        <v/>
      </c>
      <c r="K667" s="151" t="str">
        <f t="shared" si="92"/>
        <v/>
      </c>
      <c r="L667" s="151" t="str">
        <f t="shared" si="93"/>
        <v/>
      </c>
      <c r="M667" s="151" t="str">
        <f t="shared" si="94"/>
        <v/>
      </c>
      <c r="N667" s="151" t="str">
        <f t="shared" si="95"/>
        <v/>
      </c>
      <c r="O667" s="151" t="str">
        <f t="shared" si="96"/>
        <v/>
      </c>
      <c r="P667" s="151" t="str">
        <f t="shared" si="97"/>
        <v/>
      </c>
      <c r="Q667" s="151" t="str">
        <f t="shared" si="98"/>
        <v/>
      </c>
    </row>
    <row r="668" spans="8:17">
      <c r="H668" s="139" t="str">
        <f>IF(ISTEXT(VLOOKUP(G668,Rubrieken!A:B,2,FALSE)),VLOOKUP(G668,Rubrieken!A:B,2,FALSE),"")</f>
        <v/>
      </c>
      <c r="I668" s="150">
        <f t="shared" si="90"/>
        <v>0</v>
      </c>
      <c r="J668" s="151" t="str">
        <f t="shared" si="91"/>
        <v/>
      </c>
      <c r="K668" s="151" t="str">
        <f t="shared" si="92"/>
        <v/>
      </c>
      <c r="L668" s="151" t="str">
        <f t="shared" si="93"/>
        <v/>
      </c>
      <c r="M668" s="151" t="str">
        <f t="shared" si="94"/>
        <v/>
      </c>
      <c r="N668" s="151" t="str">
        <f t="shared" si="95"/>
        <v/>
      </c>
      <c r="O668" s="151" t="str">
        <f t="shared" si="96"/>
        <v/>
      </c>
      <c r="P668" s="151" t="str">
        <f t="shared" si="97"/>
        <v/>
      </c>
      <c r="Q668" s="151" t="str">
        <f t="shared" si="98"/>
        <v/>
      </c>
    </row>
    <row r="669" spans="8:17">
      <c r="H669" s="139" t="str">
        <f>IF(ISTEXT(VLOOKUP(G669,Rubrieken!A:B,2,FALSE)),VLOOKUP(G669,Rubrieken!A:B,2,FALSE),"")</f>
        <v/>
      </c>
      <c r="I669" s="150">
        <f t="shared" si="90"/>
        <v>0</v>
      </c>
      <c r="J669" s="151" t="str">
        <f t="shared" si="91"/>
        <v/>
      </c>
      <c r="K669" s="151" t="str">
        <f t="shared" si="92"/>
        <v/>
      </c>
      <c r="L669" s="151" t="str">
        <f t="shared" si="93"/>
        <v/>
      </c>
      <c r="M669" s="151" t="str">
        <f t="shared" si="94"/>
        <v/>
      </c>
      <c r="N669" s="151" t="str">
        <f t="shared" si="95"/>
        <v/>
      </c>
      <c r="O669" s="151" t="str">
        <f t="shared" si="96"/>
        <v/>
      </c>
      <c r="P669" s="151" t="str">
        <f t="shared" si="97"/>
        <v/>
      </c>
      <c r="Q669" s="151" t="str">
        <f t="shared" si="98"/>
        <v/>
      </c>
    </row>
    <row r="670" spans="8:17">
      <c r="H670" s="139" t="str">
        <f>IF(ISTEXT(VLOOKUP(G670,Rubrieken!A:B,2,FALSE)),VLOOKUP(G670,Rubrieken!A:B,2,FALSE),"")</f>
        <v/>
      </c>
      <c r="I670" s="150">
        <f t="shared" si="90"/>
        <v>0</v>
      </c>
      <c r="J670" s="151" t="str">
        <f t="shared" si="91"/>
        <v/>
      </c>
      <c r="K670" s="151" t="str">
        <f t="shared" si="92"/>
        <v/>
      </c>
      <c r="L670" s="151" t="str">
        <f t="shared" si="93"/>
        <v/>
      </c>
      <c r="M670" s="151" t="str">
        <f t="shared" si="94"/>
        <v/>
      </c>
      <c r="N670" s="151" t="str">
        <f t="shared" si="95"/>
        <v/>
      </c>
      <c r="O670" s="151" t="str">
        <f t="shared" si="96"/>
        <v/>
      </c>
      <c r="P670" s="151" t="str">
        <f t="shared" si="97"/>
        <v/>
      </c>
      <c r="Q670" s="151" t="str">
        <f t="shared" si="98"/>
        <v/>
      </c>
    </row>
    <row r="671" spans="8:17">
      <c r="H671" s="139" t="str">
        <f>IF(ISTEXT(VLOOKUP(G671,Rubrieken!A:B,2,FALSE)),VLOOKUP(G671,Rubrieken!A:B,2,FALSE),"")</f>
        <v/>
      </c>
      <c r="I671" s="150">
        <f t="shared" si="90"/>
        <v>0</v>
      </c>
      <c r="J671" s="151" t="str">
        <f t="shared" si="91"/>
        <v/>
      </c>
      <c r="K671" s="151" t="str">
        <f t="shared" si="92"/>
        <v/>
      </c>
      <c r="L671" s="151" t="str">
        <f t="shared" si="93"/>
        <v/>
      </c>
      <c r="M671" s="151" t="str">
        <f t="shared" si="94"/>
        <v/>
      </c>
      <c r="N671" s="151" t="str">
        <f t="shared" si="95"/>
        <v/>
      </c>
      <c r="O671" s="151" t="str">
        <f t="shared" si="96"/>
        <v/>
      </c>
      <c r="P671" s="151" t="str">
        <f t="shared" si="97"/>
        <v/>
      </c>
      <c r="Q671" s="151" t="str">
        <f t="shared" si="98"/>
        <v/>
      </c>
    </row>
    <row r="672" spans="8:17">
      <c r="H672" s="139" t="str">
        <f>IF(ISTEXT(VLOOKUP(G672,Rubrieken!A:B,2,FALSE)),VLOOKUP(G672,Rubrieken!A:B,2,FALSE),"")</f>
        <v/>
      </c>
      <c r="I672" s="150">
        <f t="shared" si="90"/>
        <v>0</v>
      </c>
      <c r="J672" s="151" t="str">
        <f t="shared" si="91"/>
        <v/>
      </c>
      <c r="K672" s="151" t="str">
        <f t="shared" si="92"/>
        <v/>
      </c>
      <c r="L672" s="151" t="str">
        <f t="shared" si="93"/>
        <v/>
      </c>
      <c r="M672" s="151" t="str">
        <f t="shared" si="94"/>
        <v/>
      </c>
      <c r="N672" s="151" t="str">
        <f t="shared" si="95"/>
        <v/>
      </c>
      <c r="O672" s="151" t="str">
        <f t="shared" si="96"/>
        <v/>
      </c>
      <c r="P672" s="151" t="str">
        <f t="shared" si="97"/>
        <v/>
      </c>
      <c r="Q672" s="151" t="str">
        <f t="shared" si="98"/>
        <v/>
      </c>
    </row>
    <row r="673" spans="8:17">
      <c r="H673" s="139" t="str">
        <f>IF(ISTEXT(VLOOKUP(G673,Rubrieken!A:B,2,FALSE)),VLOOKUP(G673,Rubrieken!A:B,2,FALSE),"")</f>
        <v/>
      </c>
      <c r="I673" s="150">
        <f t="shared" si="90"/>
        <v>0</v>
      </c>
      <c r="J673" s="151" t="str">
        <f t="shared" si="91"/>
        <v/>
      </c>
      <c r="K673" s="151" t="str">
        <f t="shared" si="92"/>
        <v/>
      </c>
      <c r="L673" s="151" t="str">
        <f t="shared" si="93"/>
        <v/>
      </c>
      <c r="M673" s="151" t="str">
        <f t="shared" si="94"/>
        <v/>
      </c>
      <c r="N673" s="151" t="str">
        <f t="shared" si="95"/>
        <v/>
      </c>
      <c r="O673" s="151" t="str">
        <f t="shared" si="96"/>
        <v/>
      </c>
      <c r="P673" s="151" t="str">
        <f t="shared" si="97"/>
        <v/>
      </c>
      <c r="Q673" s="151" t="str">
        <f t="shared" si="98"/>
        <v/>
      </c>
    </row>
    <row r="674" spans="8:17">
      <c r="H674" s="139" t="str">
        <f>IF(ISTEXT(VLOOKUP(G674,Rubrieken!A:B,2,FALSE)),VLOOKUP(G674,Rubrieken!A:B,2,FALSE),"")</f>
        <v/>
      </c>
      <c r="I674" s="150">
        <f t="shared" si="90"/>
        <v>0</v>
      </c>
      <c r="J674" s="151" t="str">
        <f t="shared" si="91"/>
        <v/>
      </c>
      <c r="K674" s="151" t="str">
        <f t="shared" si="92"/>
        <v/>
      </c>
      <c r="L674" s="151" t="str">
        <f t="shared" si="93"/>
        <v/>
      </c>
      <c r="M674" s="151" t="str">
        <f t="shared" si="94"/>
        <v/>
      </c>
      <c r="N674" s="151" t="str">
        <f t="shared" si="95"/>
        <v/>
      </c>
      <c r="O674" s="151" t="str">
        <f t="shared" si="96"/>
        <v/>
      </c>
      <c r="P674" s="151" t="str">
        <f t="shared" si="97"/>
        <v/>
      </c>
      <c r="Q674" s="151" t="str">
        <f t="shared" si="98"/>
        <v/>
      </c>
    </row>
    <row r="675" spans="8:17">
      <c r="H675" s="139" t="str">
        <f>IF(ISTEXT(VLOOKUP(G675,Rubrieken!A:B,2,FALSE)),VLOOKUP(G675,Rubrieken!A:B,2,FALSE),"")</f>
        <v/>
      </c>
      <c r="I675" s="150">
        <f t="shared" si="90"/>
        <v>0</v>
      </c>
      <c r="J675" s="151" t="str">
        <f t="shared" si="91"/>
        <v/>
      </c>
      <c r="K675" s="151" t="str">
        <f t="shared" si="92"/>
        <v/>
      </c>
      <c r="L675" s="151" t="str">
        <f t="shared" si="93"/>
        <v/>
      </c>
      <c r="M675" s="151" t="str">
        <f t="shared" si="94"/>
        <v/>
      </c>
      <c r="N675" s="151" t="str">
        <f t="shared" si="95"/>
        <v/>
      </c>
      <c r="O675" s="151" t="str">
        <f t="shared" si="96"/>
        <v/>
      </c>
      <c r="P675" s="151" t="str">
        <f t="shared" si="97"/>
        <v/>
      </c>
      <c r="Q675" s="151" t="str">
        <f t="shared" si="98"/>
        <v/>
      </c>
    </row>
    <row r="676" spans="8:17">
      <c r="H676" s="139" t="str">
        <f>IF(ISTEXT(VLOOKUP(G676,Rubrieken!A:B,2,FALSE)),VLOOKUP(G676,Rubrieken!A:B,2,FALSE),"")</f>
        <v/>
      </c>
      <c r="I676" s="150">
        <f t="shared" si="90"/>
        <v>0</v>
      </c>
      <c r="J676" s="151" t="str">
        <f t="shared" si="91"/>
        <v/>
      </c>
      <c r="K676" s="151" t="str">
        <f t="shared" si="92"/>
        <v/>
      </c>
      <c r="L676" s="151" t="str">
        <f t="shared" si="93"/>
        <v/>
      </c>
      <c r="M676" s="151" t="str">
        <f t="shared" si="94"/>
        <v/>
      </c>
      <c r="N676" s="151" t="str">
        <f t="shared" si="95"/>
        <v/>
      </c>
      <c r="O676" s="151" t="str">
        <f t="shared" si="96"/>
        <v/>
      </c>
      <c r="P676" s="151" t="str">
        <f t="shared" si="97"/>
        <v/>
      </c>
      <c r="Q676" s="151" t="str">
        <f t="shared" si="98"/>
        <v/>
      </c>
    </row>
    <row r="677" spans="8:17">
      <c r="H677" s="139" t="str">
        <f>IF(ISTEXT(VLOOKUP(G677,Rubrieken!A:B,2,FALSE)),VLOOKUP(G677,Rubrieken!A:B,2,FALSE),"")</f>
        <v/>
      </c>
      <c r="I677" s="150">
        <f t="shared" si="90"/>
        <v>0</v>
      </c>
      <c r="J677" s="151" t="str">
        <f t="shared" si="91"/>
        <v/>
      </c>
      <c r="K677" s="151" t="str">
        <f t="shared" si="92"/>
        <v/>
      </c>
      <c r="L677" s="151" t="str">
        <f t="shared" si="93"/>
        <v/>
      </c>
      <c r="M677" s="151" t="str">
        <f t="shared" si="94"/>
        <v/>
      </c>
      <c r="N677" s="151" t="str">
        <f t="shared" si="95"/>
        <v/>
      </c>
      <c r="O677" s="151" t="str">
        <f t="shared" si="96"/>
        <v/>
      </c>
      <c r="P677" s="151" t="str">
        <f t="shared" si="97"/>
        <v/>
      </c>
      <c r="Q677" s="151" t="str">
        <f t="shared" si="98"/>
        <v/>
      </c>
    </row>
    <row r="678" spans="8:17">
      <c r="H678" s="139" t="str">
        <f>IF(ISTEXT(VLOOKUP(G678,Rubrieken!A:B,2,FALSE)),VLOOKUP(G678,Rubrieken!A:B,2,FALSE),"")</f>
        <v/>
      </c>
      <c r="I678" s="150">
        <f t="shared" si="90"/>
        <v>0</v>
      </c>
      <c r="J678" s="151" t="str">
        <f t="shared" si="91"/>
        <v/>
      </c>
      <c r="K678" s="151" t="str">
        <f t="shared" si="92"/>
        <v/>
      </c>
      <c r="L678" s="151" t="str">
        <f t="shared" si="93"/>
        <v/>
      </c>
      <c r="M678" s="151" t="str">
        <f t="shared" si="94"/>
        <v/>
      </c>
      <c r="N678" s="151" t="str">
        <f t="shared" si="95"/>
        <v/>
      </c>
      <c r="O678" s="151" t="str">
        <f t="shared" si="96"/>
        <v/>
      </c>
      <c r="P678" s="151" t="str">
        <f t="shared" si="97"/>
        <v/>
      </c>
      <c r="Q678" s="151" t="str">
        <f t="shared" si="98"/>
        <v/>
      </c>
    </row>
    <row r="679" spans="8:17">
      <c r="H679" s="139" t="str">
        <f>IF(ISTEXT(VLOOKUP(G679,Rubrieken!A:B,2,FALSE)),VLOOKUP(G679,Rubrieken!A:B,2,FALSE),"")</f>
        <v/>
      </c>
      <c r="I679" s="150">
        <f t="shared" si="90"/>
        <v>0</v>
      </c>
      <c r="J679" s="151" t="str">
        <f t="shared" si="91"/>
        <v/>
      </c>
      <c r="K679" s="151" t="str">
        <f t="shared" si="92"/>
        <v/>
      </c>
      <c r="L679" s="151" t="str">
        <f t="shared" si="93"/>
        <v/>
      </c>
      <c r="M679" s="151" t="str">
        <f t="shared" si="94"/>
        <v/>
      </c>
      <c r="N679" s="151" t="str">
        <f t="shared" si="95"/>
        <v/>
      </c>
      <c r="O679" s="151" t="str">
        <f t="shared" si="96"/>
        <v/>
      </c>
      <c r="P679" s="151" t="str">
        <f t="shared" si="97"/>
        <v/>
      </c>
      <c r="Q679" s="151" t="str">
        <f t="shared" si="98"/>
        <v/>
      </c>
    </row>
    <row r="680" spans="8:17">
      <c r="H680" s="139" t="str">
        <f>IF(ISTEXT(VLOOKUP(G680,Rubrieken!A:B,2,FALSE)),VLOOKUP(G680,Rubrieken!A:B,2,FALSE),"")</f>
        <v/>
      </c>
      <c r="I680" s="150">
        <f t="shared" si="90"/>
        <v>0</v>
      </c>
      <c r="J680" s="151" t="str">
        <f t="shared" si="91"/>
        <v/>
      </c>
      <c r="K680" s="151" t="str">
        <f t="shared" si="92"/>
        <v/>
      </c>
      <c r="L680" s="151" t="str">
        <f t="shared" si="93"/>
        <v/>
      </c>
      <c r="M680" s="151" t="str">
        <f t="shared" si="94"/>
        <v/>
      </c>
      <c r="N680" s="151" t="str">
        <f t="shared" si="95"/>
        <v/>
      </c>
      <c r="O680" s="151" t="str">
        <f t="shared" si="96"/>
        <v/>
      </c>
      <c r="P680" s="151" t="str">
        <f t="shared" si="97"/>
        <v/>
      </c>
      <c r="Q680" s="151" t="str">
        <f t="shared" si="98"/>
        <v/>
      </c>
    </row>
    <row r="681" spans="8:17">
      <c r="H681" s="139" t="str">
        <f>IF(ISTEXT(VLOOKUP(G681,Rubrieken!A:B,2,FALSE)),VLOOKUP(G681,Rubrieken!A:B,2,FALSE),"")</f>
        <v/>
      </c>
      <c r="I681" s="150">
        <f t="shared" si="90"/>
        <v>0</v>
      </c>
      <c r="J681" s="151" t="str">
        <f t="shared" si="91"/>
        <v/>
      </c>
      <c r="K681" s="151" t="str">
        <f t="shared" si="92"/>
        <v/>
      </c>
      <c r="L681" s="151" t="str">
        <f t="shared" si="93"/>
        <v/>
      </c>
      <c r="M681" s="151" t="str">
        <f t="shared" si="94"/>
        <v/>
      </c>
      <c r="N681" s="151" t="str">
        <f t="shared" si="95"/>
        <v/>
      </c>
      <c r="O681" s="151" t="str">
        <f t="shared" si="96"/>
        <v/>
      </c>
      <c r="P681" s="151" t="str">
        <f t="shared" si="97"/>
        <v/>
      </c>
      <c r="Q681" s="151" t="str">
        <f t="shared" si="98"/>
        <v/>
      </c>
    </row>
    <row r="682" spans="8:17">
      <c r="H682" s="139" t="str">
        <f>IF(ISTEXT(VLOOKUP(G682,Rubrieken!A:B,2,FALSE)),VLOOKUP(G682,Rubrieken!A:B,2,FALSE),"")</f>
        <v/>
      </c>
      <c r="I682" s="150">
        <f t="shared" si="90"/>
        <v>0</v>
      </c>
      <c r="J682" s="151" t="str">
        <f t="shared" si="91"/>
        <v/>
      </c>
      <c r="K682" s="151" t="str">
        <f t="shared" si="92"/>
        <v/>
      </c>
      <c r="L682" s="151" t="str">
        <f t="shared" si="93"/>
        <v/>
      </c>
      <c r="M682" s="151" t="str">
        <f t="shared" si="94"/>
        <v/>
      </c>
      <c r="N682" s="151" t="str">
        <f t="shared" si="95"/>
        <v/>
      </c>
      <c r="O682" s="151" t="str">
        <f t="shared" si="96"/>
        <v/>
      </c>
      <c r="P682" s="151" t="str">
        <f t="shared" si="97"/>
        <v/>
      </c>
      <c r="Q682" s="151" t="str">
        <f t="shared" si="98"/>
        <v/>
      </c>
    </row>
    <row r="683" spans="8:17">
      <c r="H683" s="139" t="str">
        <f>IF(ISTEXT(VLOOKUP(G683,Rubrieken!A:B,2,FALSE)),VLOOKUP(G683,Rubrieken!A:B,2,FALSE),"")</f>
        <v/>
      </c>
      <c r="I683" s="150">
        <f t="shared" si="90"/>
        <v>0</v>
      </c>
      <c r="J683" s="151" t="str">
        <f t="shared" si="91"/>
        <v/>
      </c>
      <c r="K683" s="151" t="str">
        <f t="shared" si="92"/>
        <v/>
      </c>
      <c r="L683" s="151" t="str">
        <f t="shared" si="93"/>
        <v/>
      </c>
      <c r="M683" s="151" t="str">
        <f t="shared" si="94"/>
        <v/>
      </c>
      <c r="N683" s="151" t="str">
        <f t="shared" si="95"/>
        <v/>
      </c>
      <c r="O683" s="151" t="str">
        <f t="shared" si="96"/>
        <v/>
      </c>
      <c r="P683" s="151" t="str">
        <f t="shared" si="97"/>
        <v/>
      </c>
      <c r="Q683" s="151" t="str">
        <f t="shared" si="98"/>
        <v/>
      </c>
    </row>
    <row r="684" spans="8:17">
      <c r="H684" s="139" t="str">
        <f>IF(ISTEXT(VLOOKUP(G684,Rubrieken!A:B,2,FALSE)),VLOOKUP(G684,Rubrieken!A:B,2,FALSE),"")</f>
        <v/>
      </c>
      <c r="I684" s="150">
        <f t="shared" si="90"/>
        <v>0</v>
      </c>
      <c r="J684" s="151" t="str">
        <f t="shared" si="91"/>
        <v/>
      </c>
      <c r="K684" s="151" t="str">
        <f t="shared" si="92"/>
        <v/>
      </c>
      <c r="L684" s="151" t="str">
        <f t="shared" si="93"/>
        <v/>
      </c>
      <c r="M684" s="151" t="str">
        <f t="shared" si="94"/>
        <v/>
      </c>
      <c r="N684" s="151" t="str">
        <f t="shared" si="95"/>
        <v/>
      </c>
      <c r="O684" s="151" t="str">
        <f t="shared" si="96"/>
        <v/>
      </c>
      <c r="P684" s="151" t="str">
        <f t="shared" si="97"/>
        <v/>
      </c>
      <c r="Q684" s="151" t="str">
        <f t="shared" si="98"/>
        <v/>
      </c>
    </row>
    <row r="685" spans="8:17">
      <c r="H685" s="139" t="str">
        <f>IF(ISTEXT(VLOOKUP(G685,Rubrieken!A:B,2,FALSE)),VLOOKUP(G685,Rubrieken!A:B,2,FALSE),"")</f>
        <v/>
      </c>
      <c r="I685" s="150">
        <f t="shared" si="90"/>
        <v>0</v>
      </c>
      <c r="J685" s="151" t="str">
        <f t="shared" si="91"/>
        <v/>
      </c>
      <c r="K685" s="151" t="str">
        <f t="shared" si="92"/>
        <v/>
      </c>
      <c r="L685" s="151" t="str">
        <f t="shared" si="93"/>
        <v/>
      </c>
      <c r="M685" s="151" t="str">
        <f t="shared" si="94"/>
        <v/>
      </c>
      <c r="N685" s="151" t="str">
        <f t="shared" si="95"/>
        <v/>
      </c>
      <c r="O685" s="151" t="str">
        <f t="shared" si="96"/>
        <v/>
      </c>
      <c r="P685" s="151" t="str">
        <f t="shared" si="97"/>
        <v/>
      </c>
      <c r="Q685" s="151" t="str">
        <f t="shared" si="98"/>
        <v/>
      </c>
    </row>
    <row r="686" spans="8:17">
      <c r="H686" s="139" t="str">
        <f>IF(ISTEXT(VLOOKUP(G686,Rubrieken!A:B,2,FALSE)),VLOOKUP(G686,Rubrieken!A:B,2,FALSE),"")</f>
        <v/>
      </c>
      <c r="I686" s="150">
        <f t="shared" si="90"/>
        <v>0</v>
      </c>
      <c r="J686" s="151" t="str">
        <f t="shared" si="91"/>
        <v/>
      </c>
      <c r="K686" s="151" t="str">
        <f t="shared" si="92"/>
        <v/>
      </c>
      <c r="L686" s="151" t="str">
        <f t="shared" si="93"/>
        <v/>
      </c>
      <c r="M686" s="151" t="str">
        <f t="shared" si="94"/>
        <v/>
      </c>
      <c r="N686" s="151" t="str">
        <f t="shared" si="95"/>
        <v/>
      </c>
      <c r="O686" s="151" t="str">
        <f t="shared" si="96"/>
        <v/>
      </c>
      <c r="P686" s="151" t="str">
        <f t="shared" si="97"/>
        <v/>
      </c>
      <c r="Q686" s="151" t="str">
        <f t="shared" si="98"/>
        <v/>
      </c>
    </row>
    <row r="687" spans="8:17">
      <c r="H687" s="139" t="str">
        <f>IF(ISTEXT(VLOOKUP(G687,Rubrieken!A:B,2,FALSE)),VLOOKUP(G687,Rubrieken!A:B,2,FALSE),"")</f>
        <v/>
      </c>
      <c r="I687" s="150">
        <f t="shared" si="90"/>
        <v>0</v>
      </c>
      <c r="J687" s="151" t="str">
        <f t="shared" si="91"/>
        <v/>
      </c>
      <c r="K687" s="151" t="str">
        <f t="shared" si="92"/>
        <v/>
      </c>
      <c r="L687" s="151" t="str">
        <f t="shared" si="93"/>
        <v/>
      </c>
      <c r="M687" s="151" t="str">
        <f t="shared" si="94"/>
        <v/>
      </c>
      <c r="N687" s="151" t="str">
        <f t="shared" si="95"/>
        <v/>
      </c>
      <c r="O687" s="151" t="str">
        <f t="shared" si="96"/>
        <v/>
      </c>
      <c r="P687" s="151" t="str">
        <f t="shared" si="97"/>
        <v/>
      </c>
      <c r="Q687" s="151" t="str">
        <f t="shared" si="98"/>
        <v/>
      </c>
    </row>
    <row r="688" spans="8:17">
      <c r="H688" s="139" t="str">
        <f>IF(ISTEXT(VLOOKUP(G688,Rubrieken!A:B,2,FALSE)),VLOOKUP(G688,Rubrieken!A:B,2,FALSE),"")</f>
        <v/>
      </c>
      <c r="I688" s="150">
        <f t="shared" si="90"/>
        <v>0</v>
      </c>
      <c r="J688" s="151" t="str">
        <f t="shared" si="91"/>
        <v/>
      </c>
      <c r="K688" s="151" t="str">
        <f t="shared" si="92"/>
        <v/>
      </c>
      <c r="L688" s="151" t="str">
        <f t="shared" si="93"/>
        <v/>
      </c>
      <c r="M688" s="151" t="str">
        <f t="shared" si="94"/>
        <v/>
      </c>
      <c r="N688" s="151" t="str">
        <f t="shared" si="95"/>
        <v/>
      </c>
      <c r="O688" s="151" t="str">
        <f t="shared" si="96"/>
        <v/>
      </c>
      <c r="P688" s="151" t="str">
        <f t="shared" si="97"/>
        <v/>
      </c>
      <c r="Q688" s="151" t="str">
        <f t="shared" si="98"/>
        <v/>
      </c>
    </row>
    <row r="689" spans="8:17">
      <c r="H689" s="139" t="str">
        <f>IF(ISTEXT(VLOOKUP(G689,Rubrieken!A:B,2,FALSE)),VLOOKUP(G689,Rubrieken!A:B,2,FALSE),"")</f>
        <v/>
      </c>
      <c r="I689" s="150">
        <f t="shared" si="90"/>
        <v>0</v>
      </c>
      <c r="J689" s="151" t="str">
        <f t="shared" si="91"/>
        <v/>
      </c>
      <c r="K689" s="151" t="str">
        <f t="shared" si="92"/>
        <v/>
      </c>
      <c r="L689" s="151" t="str">
        <f t="shared" si="93"/>
        <v/>
      </c>
      <c r="M689" s="151" t="str">
        <f t="shared" si="94"/>
        <v/>
      </c>
      <c r="N689" s="151" t="str">
        <f t="shared" si="95"/>
        <v/>
      </c>
      <c r="O689" s="151" t="str">
        <f t="shared" si="96"/>
        <v/>
      </c>
      <c r="P689" s="151" t="str">
        <f t="shared" si="97"/>
        <v/>
      </c>
      <c r="Q689" s="151" t="str">
        <f t="shared" si="98"/>
        <v/>
      </c>
    </row>
    <row r="690" spans="8:17">
      <c r="H690" s="139" t="str">
        <f>IF(ISTEXT(VLOOKUP(G690,Rubrieken!A:B,2,FALSE)),VLOOKUP(G690,Rubrieken!A:B,2,FALSE),"")</f>
        <v/>
      </c>
      <c r="I690" s="150">
        <f t="shared" si="90"/>
        <v>0</v>
      </c>
      <c r="J690" s="151" t="str">
        <f t="shared" si="91"/>
        <v/>
      </c>
      <c r="K690" s="151" t="str">
        <f t="shared" si="92"/>
        <v/>
      </c>
      <c r="L690" s="151" t="str">
        <f t="shared" si="93"/>
        <v/>
      </c>
      <c r="M690" s="151" t="str">
        <f t="shared" si="94"/>
        <v/>
      </c>
      <c r="N690" s="151" t="str">
        <f t="shared" si="95"/>
        <v/>
      </c>
      <c r="O690" s="151" t="str">
        <f t="shared" si="96"/>
        <v/>
      </c>
      <c r="P690" s="151" t="str">
        <f t="shared" si="97"/>
        <v/>
      </c>
      <c r="Q690" s="151" t="str">
        <f t="shared" si="98"/>
        <v/>
      </c>
    </row>
    <row r="691" spans="8:17">
      <c r="H691" s="139" t="str">
        <f>IF(ISTEXT(VLOOKUP(G691,Rubrieken!A:B,2,FALSE)),VLOOKUP(G691,Rubrieken!A:B,2,FALSE),"")</f>
        <v/>
      </c>
      <c r="I691" s="150">
        <f t="shared" si="90"/>
        <v>0</v>
      </c>
      <c r="J691" s="151" t="str">
        <f t="shared" si="91"/>
        <v/>
      </c>
      <c r="K691" s="151" t="str">
        <f t="shared" si="92"/>
        <v/>
      </c>
      <c r="L691" s="151" t="str">
        <f t="shared" si="93"/>
        <v/>
      </c>
      <c r="M691" s="151" t="str">
        <f t="shared" si="94"/>
        <v/>
      </c>
      <c r="N691" s="151" t="str">
        <f t="shared" si="95"/>
        <v/>
      </c>
      <c r="O691" s="151" t="str">
        <f t="shared" si="96"/>
        <v/>
      </c>
      <c r="P691" s="151" t="str">
        <f t="shared" si="97"/>
        <v/>
      </c>
      <c r="Q691" s="151" t="str">
        <f t="shared" si="98"/>
        <v/>
      </c>
    </row>
    <row r="692" spans="8:17">
      <c r="H692" s="139" t="str">
        <f>IF(ISTEXT(VLOOKUP(G692,Rubrieken!A:B,2,FALSE)),VLOOKUP(G692,Rubrieken!A:B,2,FALSE),"")</f>
        <v/>
      </c>
      <c r="I692" s="150">
        <f t="shared" si="90"/>
        <v>0</v>
      </c>
      <c r="J692" s="151" t="str">
        <f t="shared" si="91"/>
        <v/>
      </c>
      <c r="K692" s="151" t="str">
        <f t="shared" si="92"/>
        <v/>
      </c>
      <c r="L692" s="151" t="str">
        <f t="shared" si="93"/>
        <v/>
      </c>
      <c r="M692" s="151" t="str">
        <f t="shared" si="94"/>
        <v/>
      </c>
      <c r="N692" s="151" t="str">
        <f t="shared" si="95"/>
        <v/>
      </c>
      <c r="O692" s="151" t="str">
        <f t="shared" si="96"/>
        <v/>
      </c>
      <c r="P692" s="151" t="str">
        <f t="shared" si="97"/>
        <v/>
      </c>
      <c r="Q692" s="151" t="str">
        <f t="shared" si="98"/>
        <v/>
      </c>
    </row>
    <row r="693" spans="8:17">
      <c r="H693" s="139" t="str">
        <f>IF(ISTEXT(VLOOKUP(G693,Rubrieken!A:B,2,FALSE)),VLOOKUP(G693,Rubrieken!A:B,2,FALSE),"")</f>
        <v/>
      </c>
      <c r="I693" s="150">
        <f t="shared" si="90"/>
        <v>0</v>
      </c>
      <c r="J693" s="151" t="str">
        <f t="shared" si="91"/>
        <v/>
      </c>
      <c r="K693" s="151" t="str">
        <f t="shared" si="92"/>
        <v/>
      </c>
      <c r="L693" s="151" t="str">
        <f t="shared" si="93"/>
        <v/>
      </c>
      <c r="M693" s="151" t="str">
        <f t="shared" si="94"/>
        <v/>
      </c>
      <c r="N693" s="151" t="str">
        <f t="shared" si="95"/>
        <v/>
      </c>
      <c r="O693" s="151" t="str">
        <f t="shared" si="96"/>
        <v/>
      </c>
      <c r="P693" s="151" t="str">
        <f t="shared" si="97"/>
        <v/>
      </c>
      <c r="Q693" s="151" t="str">
        <f t="shared" si="98"/>
        <v/>
      </c>
    </row>
    <row r="694" spans="8:17">
      <c r="H694" s="139" t="str">
        <f>IF(ISTEXT(VLOOKUP(G694,Rubrieken!A:B,2,FALSE)),VLOOKUP(G694,Rubrieken!A:B,2,FALSE),"")</f>
        <v/>
      </c>
      <c r="I694" s="150">
        <f t="shared" si="90"/>
        <v>0</v>
      </c>
      <c r="J694" s="151" t="str">
        <f t="shared" si="91"/>
        <v/>
      </c>
      <c r="K694" s="151" t="str">
        <f t="shared" si="92"/>
        <v/>
      </c>
      <c r="L694" s="151" t="str">
        <f t="shared" si="93"/>
        <v/>
      </c>
      <c r="M694" s="151" t="str">
        <f t="shared" si="94"/>
        <v/>
      </c>
      <c r="N694" s="151" t="str">
        <f t="shared" si="95"/>
        <v/>
      </c>
      <c r="O694" s="151" t="str">
        <f t="shared" si="96"/>
        <v/>
      </c>
      <c r="P694" s="151" t="str">
        <f t="shared" si="97"/>
        <v/>
      </c>
      <c r="Q694" s="151" t="str">
        <f t="shared" si="98"/>
        <v/>
      </c>
    </row>
    <row r="695" spans="8:17">
      <c r="H695" s="139" t="str">
        <f>IF(ISTEXT(VLOOKUP(G695,Rubrieken!A:B,2,FALSE)),VLOOKUP(G695,Rubrieken!A:B,2,FALSE),"")</f>
        <v/>
      </c>
      <c r="I695" s="150">
        <f t="shared" ref="I695:I758" si="99">D695-E695+F695</f>
        <v>0</v>
      </c>
      <c r="J695" s="151" t="str">
        <f t="shared" si="91"/>
        <v/>
      </c>
      <c r="K695" s="151" t="str">
        <f t="shared" si="92"/>
        <v/>
      </c>
      <c r="L695" s="151" t="str">
        <f t="shared" si="93"/>
        <v/>
      </c>
      <c r="M695" s="151" t="str">
        <f t="shared" si="94"/>
        <v/>
      </c>
      <c r="N695" s="151" t="str">
        <f t="shared" si="95"/>
        <v/>
      </c>
      <c r="O695" s="151" t="str">
        <f t="shared" si="96"/>
        <v/>
      </c>
      <c r="P695" s="151" t="str">
        <f t="shared" si="97"/>
        <v/>
      </c>
      <c r="Q695" s="151" t="str">
        <f t="shared" si="98"/>
        <v/>
      </c>
    </row>
    <row r="696" spans="8:17">
      <c r="H696" s="139" t="str">
        <f>IF(ISTEXT(VLOOKUP(G696,Rubrieken!A:B,2,FALSE)),VLOOKUP(G696,Rubrieken!A:B,2,FALSE),"")</f>
        <v/>
      </c>
      <c r="I696" s="150">
        <f t="shared" si="99"/>
        <v>0</v>
      </c>
      <c r="J696" s="151" t="str">
        <f t="shared" si="91"/>
        <v/>
      </c>
      <c r="K696" s="151" t="str">
        <f t="shared" si="92"/>
        <v/>
      </c>
      <c r="L696" s="151" t="str">
        <f t="shared" si="93"/>
        <v/>
      </c>
      <c r="M696" s="151" t="str">
        <f t="shared" si="94"/>
        <v/>
      </c>
      <c r="N696" s="151" t="str">
        <f t="shared" si="95"/>
        <v/>
      </c>
      <c r="O696" s="151" t="str">
        <f t="shared" si="96"/>
        <v/>
      </c>
      <c r="P696" s="151" t="str">
        <f t="shared" si="97"/>
        <v/>
      </c>
      <c r="Q696" s="151" t="str">
        <f t="shared" si="98"/>
        <v/>
      </c>
    </row>
    <row r="697" spans="8:17">
      <c r="H697" s="139" t="str">
        <f>IF(ISTEXT(VLOOKUP(G697,Rubrieken!A:B,2,FALSE)),VLOOKUP(G697,Rubrieken!A:B,2,FALSE),"")</f>
        <v/>
      </c>
      <c r="I697" s="150">
        <f t="shared" si="99"/>
        <v>0</v>
      </c>
      <c r="J697" s="151" t="str">
        <f t="shared" si="91"/>
        <v/>
      </c>
      <c r="K697" s="151" t="str">
        <f t="shared" si="92"/>
        <v/>
      </c>
      <c r="L697" s="151" t="str">
        <f t="shared" si="93"/>
        <v/>
      </c>
      <c r="M697" s="151" t="str">
        <f t="shared" si="94"/>
        <v/>
      </c>
      <c r="N697" s="151" t="str">
        <f t="shared" si="95"/>
        <v/>
      </c>
      <c r="O697" s="151" t="str">
        <f t="shared" si="96"/>
        <v/>
      </c>
      <c r="P697" s="151" t="str">
        <f t="shared" si="97"/>
        <v/>
      </c>
      <c r="Q697" s="151" t="str">
        <f t="shared" si="98"/>
        <v/>
      </c>
    </row>
    <row r="698" spans="8:17">
      <c r="H698" s="139" t="str">
        <f>IF(ISTEXT(VLOOKUP(G698,Rubrieken!A:B,2,FALSE)),VLOOKUP(G698,Rubrieken!A:B,2,FALSE),"")</f>
        <v/>
      </c>
      <c r="I698" s="150">
        <f t="shared" si="99"/>
        <v>0</v>
      </c>
      <c r="J698" s="151" t="str">
        <f t="shared" si="91"/>
        <v/>
      </c>
      <c r="K698" s="151" t="str">
        <f t="shared" si="92"/>
        <v/>
      </c>
      <c r="L698" s="151" t="str">
        <f t="shared" si="93"/>
        <v/>
      </c>
      <c r="M698" s="151" t="str">
        <f t="shared" si="94"/>
        <v/>
      </c>
      <c r="N698" s="151" t="str">
        <f t="shared" si="95"/>
        <v/>
      </c>
      <c r="O698" s="151" t="str">
        <f t="shared" si="96"/>
        <v/>
      </c>
      <c r="P698" s="151" t="str">
        <f t="shared" si="97"/>
        <v/>
      </c>
      <c r="Q698" s="151" t="str">
        <f t="shared" si="98"/>
        <v/>
      </c>
    </row>
    <row r="699" spans="8:17">
      <c r="H699" s="139" t="str">
        <f>IF(ISTEXT(VLOOKUP(G699,Rubrieken!A:B,2,FALSE)),VLOOKUP(G699,Rubrieken!A:B,2,FALSE),"")</f>
        <v/>
      </c>
      <c r="I699" s="150">
        <f t="shared" si="99"/>
        <v>0</v>
      </c>
      <c r="J699" s="151" t="str">
        <f t="shared" si="91"/>
        <v/>
      </c>
      <c r="K699" s="151" t="str">
        <f t="shared" si="92"/>
        <v/>
      </c>
      <c r="L699" s="151" t="str">
        <f t="shared" si="93"/>
        <v/>
      </c>
      <c r="M699" s="151" t="str">
        <f t="shared" si="94"/>
        <v/>
      </c>
      <c r="N699" s="151" t="str">
        <f t="shared" si="95"/>
        <v/>
      </c>
      <c r="O699" s="151" t="str">
        <f t="shared" si="96"/>
        <v/>
      </c>
      <c r="P699" s="151" t="str">
        <f t="shared" si="97"/>
        <v/>
      </c>
      <c r="Q699" s="151" t="str">
        <f t="shared" si="98"/>
        <v/>
      </c>
    </row>
    <row r="700" spans="8:17">
      <c r="H700" s="139" t="str">
        <f>IF(ISTEXT(VLOOKUP(G700,Rubrieken!A:B,2,FALSE)),VLOOKUP(G700,Rubrieken!A:B,2,FALSE),"")</f>
        <v/>
      </c>
      <c r="I700" s="150">
        <f t="shared" si="99"/>
        <v>0</v>
      </c>
      <c r="J700" s="151" t="str">
        <f t="shared" si="91"/>
        <v/>
      </c>
      <c r="K700" s="151" t="str">
        <f t="shared" si="92"/>
        <v/>
      </c>
      <c r="L700" s="151" t="str">
        <f t="shared" si="93"/>
        <v/>
      </c>
      <c r="M700" s="151" t="str">
        <f t="shared" si="94"/>
        <v/>
      </c>
      <c r="N700" s="151" t="str">
        <f t="shared" si="95"/>
        <v/>
      </c>
      <c r="O700" s="151" t="str">
        <f t="shared" si="96"/>
        <v/>
      </c>
      <c r="P700" s="151" t="str">
        <f t="shared" si="97"/>
        <v/>
      </c>
      <c r="Q700" s="151" t="str">
        <f t="shared" si="98"/>
        <v/>
      </c>
    </row>
    <row r="701" spans="8:17">
      <c r="H701" s="139" t="str">
        <f>IF(ISTEXT(VLOOKUP(G701,Rubrieken!A:B,2,FALSE)),VLOOKUP(G701,Rubrieken!A:B,2,FALSE),"")</f>
        <v/>
      </c>
      <c r="I701" s="150">
        <f t="shared" si="99"/>
        <v>0</v>
      </c>
      <c r="J701" s="151" t="str">
        <f t="shared" si="91"/>
        <v/>
      </c>
      <c r="K701" s="151" t="str">
        <f t="shared" si="92"/>
        <v/>
      </c>
      <c r="L701" s="151" t="str">
        <f t="shared" si="93"/>
        <v/>
      </c>
      <c r="M701" s="151" t="str">
        <f t="shared" si="94"/>
        <v/>
      </c>
      <c r="N701" s="151" t="str">
        <f t="shared" si="95"/>
        <v/>
      </c>
      <c r="O701" s="151" t="str">
        <f t="shared" si="96"/>
        <v/>
      </c>
      <c r="P701" s="151" t="str">
        <f t="shared" si="97"/>
        <v/>
      </c>
      <c r="Q701" s="151" t="str">
        <f t="shared" si="98"/>
        <v/>
      </c>
    </row>
    <row r="702" spans="8:17">
      <c r="H702" s="139" t="str">
        <f>IF(ISTEXT(VLOOKUP(G702,Rubrieken!A:B,2,FALSE)),VLOOKUP(G702,Rubrieken!A:B,2,FALSE),"")</f>
        <v/>
      </c>
      <c r="I702" s="150">
        <f t="shared" si="99"/>
        <v>0</v>
      </c>
      <c r="J702" s="151" t="str">
        <f t="shared" si="91"/>
        <v/>
      </c>
      <c r="K702" s="151" t="str">
        <f t="shared" si="92"/>
        <v/>
      </c>
      <c r="L702" s="151" t="str">
        <f t="shared" si="93"/>
        <v/>
      </c>
      <c r="M702" s="151" t="str">
        <f t="shared" si="94"/>
        <v/>
      </c>
      <c r="N702" s="151" t="str">
        <f t="shared" si="95"/>
        <v/>
      </c>
      <c r="O702" s="151" t="str">
        <f t="shared" si="96"/>
        <v/>
      </c>
      <c r="P702" s="151" t="str">
        <f t="shared" si="97"/>
        <v/>
      </c>
      <c r="Q702" s="151" t="str">
        <f t="shared" si="98"/>
        <v/>
      </c>
    </row>
    <row r="703" spans="8:17">
      <c r="H703" s="139" t="str">
        <f>IF(ISTEXT(VLOOKUP(G703,Rubrieken!A:B,2,FALSE)),VLOOKUP(G703,Rubrieken!A:B,2,FALSE),"")</f>
        <v/>
      </c>
      <c r="I703" s="150">
        <f t="shared" si="99"/>
        <v>0</v>
      </c>
      <c r="J703" s="151" t="str">
        <f t="shared" si="91"/>
        <v/>
      </c>
      <c r="K703" s="151" t="str">
        <f t="shared" si="92"/>
        <v/>
      </c>
      <c r="L703" s="151" t="str">
        <f t="shared" si="93"/>
        <v/>
      </c>
      <c r="M703" s="151" t="str">
        <f t="shared" si="94"/>
        <v/>
      </c>
      <c r="N703" s="151" t="str">
        <f t="shared" si="95"/>
        <v/>
      </c>
      <c r="O703" s="151" t="str">
        <f t="shared" si="96"/>
        <v/>
      </c>
      <c r="P703" s="151" t="str">
        <f t="shared" si="97"/>
        <v/>
      </c>
      <c r="Q703" s="151" t="str">
        <f t="shared" si="98"/>
        <v/>
      </c>
    </row>
    <row r="704" spans="8:17">
      <c r="H704" s="139" t="str">
        <f>IF(ISTEXT(VLOOKUP(G704,Rubrieken!A:B,2,FALSE)),VLOOKUP(G704,Rubrieken!A:B,2,FALSE),"")</f>
        <v/>
      </c>
      <c r="I704" s="150">
        <f t="shared" si="99"/>
        <v>0</v>
      </c>
      <c r="J704" s="151" t="str">
        <f t="shared" si="91"/>
        <v/>
      </c>
      <c r="K704" s="151" t="str">
        <f t="shared" si="92"/>
        <v/>
      </c>
      <c r="L704" s="151" t="str">
        <f t="shared" si="93"/>
        <v/>
      </c>
      <c r="M704" s="151" t="str">
        <f t="shared" si="94"/>
        <v/>
      </c>
      <c r="N704" s="151" t="str">
        <f t="shared" si="95"/>
        <v/>
      </c>
      <c r="O704" s="151" t="str">
        <f t="shared" si="96"/>
        <v/>
      </c>
      <c r="P704" s="151" t="str">
        <f t="shared" si="97"/>
        <v/>
      </c>
      <c r="Q704" s="151" t="str">
        <f t="shared" si="98"/>
        <v/>
      </c>
    </row>
    <row r="705" spans="8:17">
      <c r="H705" s="139" t="str">
        <f>IF(ISTEXT(VLOOKUP(G705,Rubrieken!A:B,2,FALSE)),VLOOKUP(G705,Rubrieken!A:B,2,FALSE),"")</f>
        <v/>
      </c>
      <c r="I705" s="150">
        <f t="shared" si="99"/>
        <v>0</v>
      </c>
      <c r="J705" s="151" t="str">
        <f t="shared" si="91"/>
        <v/>
      </c>
      <c r="K705" s="151" t="str">
        <f t="shared" si="92"/>
        <v/>
      </c>
      <c r="L705" s="151" t="str">
        <f t="shared" si="93"/>
        <v/>
      </c>
      <c r="M705" s="151" t="str">
        <f t="shared" si="94"/>
        <v/>
      </c>
      <c r="N705" s="151" t="str">
        <f t="shared" si="95"/>
        <v/>
      </c>
      <c r="O705" s="151" t="str">
        <f t="shared" si="96"/>
        <v/>
      </c>
      <c r="P705" s="151" t="str">
        <f t="shared" si="97"/>
        <v/>
      </c>
      <c r="Q705" s="151" t="str">
        <f t="shared" si="98"/>
        <v/>
      </c>
    </row>
    <row r="706" spans="8:17">
      <c r="H706" s="139" t="str">
        <f>IF(ISTEXT(VLOOKUP(G706,Rubrieken!A:B,2,FALSE)),VLOOKUP(G706,Rubrieken!A:B,2,FALSE),"")</f>
        <v/>
      </c>
      <c r="I706" s="150">
        <f t="shared" si="99"/>
        <v>0</v>
      </c>
      <c r="J706" s="151" t="str">
        <f t="shared" si="91"/>
        <v/>
      </c>
      <c r="K706" s="151" t="str">
        <f t="shared" si="92"/>
        <v/>
      </c>
      <c r="L706" s="151" t="str">
        <f t="shared" si="93"/>
        <v/>
      </c>
      <c r="M706" s="151" t="str">
        <f t="shared" si="94"/>
        <v/>
      </c>
      <c r="N706" s="151" t="str">
        <f t="shared" si="95"/>
        <v/>
      </c>
      <c r="O706" s="151" t="str">
        <f t="shared" si="96"/>
        <v/>
      </c>
      <c r="P706" s="151" t="str">
        <f t="shared" si="97"/>
        <v/>
      </c>
      <c r="Q706" s="151" t="str">
        <f t="shared" si="98"/>
        <v/>
      </c>
    </row>
    <row r="707" spans="8:17">
      <c r="H707" s="139" t="str">
        <f>IF(ISTEXT(VLOOKUP(G707,Rubrieken!A:B,2,FALSE)),VLOOKUP(G707,Rubrieken!A:B,2,FALSE),"")</f>
        <v/>
      </c>
      <c r="I707" s="150">
        <f t="shared" si="99"/>
        <v>0</v>
      </c>
      <c r="J707" s="151" t="str">
        <f t="shared" si="91"/>
        <v/>
      </c>
      <c r="K707" s="151" t="str">
        <f t="shared" si="92"/>
        <v/>
      </c>
      <c r="L707" s="151" t="str">
        <f t="shared" si="93"/>
        <v/>
      </c>
      <c r="M707" s="151" t="str">
        <f t="shared" si="94"/>
        <v/>
      </c>
      <c r="N707" s="151" t="str">
        <f t="shared" si="95"/>
        <v/>
      </c>
      <c r="O707" s="151" t="str">
        <f t="shared" si="96"/>
        <v/>
      </c>
      <c r="P707" s="151" t="str">
        <f t="shared" si="97"/>
        <v/>
      </c>
      <c r="Q707" s="151" t="str">
        <f t="shared" si="98"/>
        <v/>
      </c>
    </row>
    <row r="708" spans="8:17">
      <c r="H708" s="139" t="str">
        <f>IF(ISTEXT(VLOOKUP(G708,Rubrieken!A:B,2,FALSE)),VLOOKUP(G708,Rubrieken!A:B,2,FALSE),"")</f>
        <v/>
      </c>
      <c r="I708" s="150">
        <f t="shared" si="99"/>
        <v>0</v>
      </c>
      <c r="J708" s="151" t="str">
        <f t="shared" si="91"/>
        <v/>
      </c>
      <c r="K708" s="151" t="str">
        <f t="shared" si="92"/>
        <v/>
      </c>
      <c r="L708" s="151" t="str">
        <f t="shared" si="93"/>
        <v/>
      </c>
      <c r="M708" s="151" t="str">
        <f t="shared" si="94"/>
        <v/>
      </c>
      <c r="N708" s="151" t="str">
        <f t="shared" si="95"/>
        <v/>
      </c>
      <c r="O708" s="151" t="str">
        <f t="shared" si="96"/>
        <v/>
      </c>
      <c r="P708" s="151" t="str">
        <f t="shared" si="97"/>
        <v/>
      </c>
      <c r="Q708" s="151" t="str">
        <f t="shared" si="98"/>
        <v/>
      </c>
    </row>
    <row r="709" spans="8:17">
      <c r="H709" s="139" t="str">
        <f>IF(ISTEXT(VLOOKUP(G709,Rubrieken!A:B,2,FALSE)),VLOOKUP(G709,Rubrieken!A:B,2,FALSE),"")</f>
        <v/>
      </c>
      <c r="I709" s="150">
        <f t="shared" si="99"/>
        <v>0</v>
      </c>
      <c r="J709" s="151" t="str">
        <f t="shared" si="91"/>
        <v/>
      </c>
      <c r="K709" s="151" t="str">
        <f t="shared" si="92"/>
        <v/>
      </c>
      <c r="L709" s="151" t="str">
        <f t="shared" si="93"/>
        <v/>
      </c>
      <c r="M709" s="151" t="str">
        <f t="shared" si="94"/>
        <v/>
      </c>
      <c r="N709" s="151" t="str">
        <f t="shared" si="95"/>
        <v/>
      </c>
      <c r="O709" s="151" t="str">
        <f t="shared" si="96"/>
        <v/>
      </c>
      <c r="P709" s="151" t="str">
        <f t="shared" si="97"/>
        <v/>
      </c>
      <c r="Q709" s="151" t="str">
        <f t="shared" si="98"/>
        <v/>
      </c>
    </row>
    <row r="710" spans="8:17">
      <c r="H710" s="139" t="str">
        <f>IF(ISTEXT(VLOOKUP(G710,Rubrieken!A:B,2,FALSE)),VLOOKUP(G710,Rubrieken!A:B,2,FALSE),"")</f>
        <v/>
      </c>
      <c r="I710" s="150">
        <f t="shared" si="99"/>
        <v>0</v>
      </c>
      <c r="J710" s="151" t="str">
        <f t="shared" si="91"/>
        <v/>
      </c>
      <c r="K710" s="151" t="str">
        <f t="shared" si="92"/>
        <v/>
      </c>
      <c r="L710" s="151" t="str">
        <f t="shared" si="93"/>
        <v/>
      </c>
      <c r="M710" s="151" t="str">
        <f t="shared" si="94"/>
        <v/>
      </c>
      <c r="N710" s="151" t="str">
        <f t="shared" si="95"/>
        <v/>
      </c>
      <c r="O710" s="151" t="str">
        <f t="shared" si="96"/>
        <v/>
      </c>
      <c r="P710" s="151" t="str">
        <f t="shared" si="97"/>
        <v/>
      </c>
      <c r="Q710" s="151" t="str">
        <f t="shared" si="98"/>
        <v/>
      </c>
    </row>
    <row r="711" spans="8:17">
      <c r="H711" s="139" t="str">
        <f>IF(ISTEXT(VLOOKUP(G711,Rubrieken!A:B,2,FALSE)),VLOOKUP(G711,Rubrieken!A:B,2,FALSE),"")</f>
        <v/>
      </c>
      <c r="I711" s="150">
        <f t="shared" si="99"/>
        <v>0</v>
      </c>
      <c r="J711" s="151" t="str">
        <f t="shared" si="91"/>
        <v/>
      </c>
      <c r="K711" s="151" t="str">
        <f t="shared" si="92"/>
        <v/>
      </c>
      <c r="L711" s="151" t="str">
        <f t="shared" si="93"/>
        <v/>
      </c>
      <c r="M711" s="151" t="str">
        <f t="shared" si="94"/>
        <v/>
      </c>
      <c r="N711" s="151" t="str">
        <f t="shared" si="95"/>
        <v/>
      </c>
      <c r="O711" s="151" t="str">
        <f t="shared" si="96"/>
        <v/>
      </c>
      <c r="P711" s="151" t="str">
        <f t="shared" si="97"/>
        <v/>
      </c>
      <c r="Q711" s="151" t="str">
        <f t="shared" si="98"/>
        <v/>
      </c>
    </row>
    <row r="712" spans="8:17">
      <c r="H712" s="139" t="str">
        <f>IF(ISTEXT(VLOOKUP(G712,Rubrieken!A:B,2,FALSE)),VLOOKUP(G712,Rubrieken!A:B,2,FALSE),"")</f>
        <v/>
      </c>
      <c r="I712" s="150">
        <f t="shared" si="99"/>
        <v>0</v>
      </c>
      <c r="J712" s="151" t="str">
        <f t="shared" ref="J712:J775" si="100">CONCATENATE(K712,L712,M712,N712,O712,P712)</f>
        <v/>
      </c>
      <c r="K712" s="151" t="str">
        <f t="shared" ref="K712:K775" si="101">IF(AND(D712=0,E712=0),"",IF(H712="","Er is nog geen rubriek ingevuld. ",""))</f>
        <v/>
      </c>
      <c r="L712" s="151" t="str">
        <f t="shared" ref="L712:L775" si="102">IF(AND(ISNUMBER(D712),ISNUMBER(E712),(D712*E712)^2&gt;0),"Bedrag in en uit zijn beiden ingevuld. ","")</f>
        <v/>
      </c>
      <c r="M712" s="151" t="str">
        <f t="shared" ref="M712:M775" si="103">IF(AND(D712&gt;0,ISNUMBER(F712&gt;0)),"Geen btw bij bank inkomsten. ","")</f>
        <v/>
      </c>
      <c r="N712" s="151" t="str">
        <f t="shared" ref="N712:N775" si="104">IF(ISNUMBER(E712),IF(F712/0.182&gt;E712,"Btw is groter dan 21%. ",""),"")</f>
        <v/>
      </c>
      <c r="O712" s="151" t="str">
        <f t="shared" ref="O712:O775" si="105">IF(I712=0,"",IF(Q712="","Geen datum ingevuld. ",""))</f>
        <v/>
      </c>
      <c r="P712" s="151" t="str">
        <f t="shared" ref="P712:P775" si="106">IF(I712&lt;&gt;0,IF(CONCATENATE(K712,L712,M712,N712,O712)="","Hele regel is goed!",""),"")</f>
        <v/>
      </c>
      <c r="Q712" s="151" t="str">
        <f t="shared" ref="Q712:Q775" si="107">IF(B712="","",CEILING(MONTH(B712)/3,1))</f>
        <v/>
      </c>
    </row>
    <row r="713" spans="8:17">
      <c r="H713" s="139" t="str">
        <f>IF(ISTEXT(VLOOKUP(G713,Rubrieken!A:B,2,FALSE)),VLOOKUP(G713,Rubrieken!A:B,2,FALSE),"")</f>
        <v/>
      </c>
      <c r="I713" s="150">
        <f t="shared" si="99"/>
        <v>0</v>
      </c>
      <c r="J713" s="151" t="str">
        <f t="shared" si="100"/>
        <v/>
      </c>
      <c r="K713" s="151" t="str">
        <f t="shared" si="101"/>
        <v/>
      </c>
      <c r="L713" s="151" t="str">
        <f t="shared" si="102"/>
        <v/>
      </c>
      <c r="M713" s="151" t="str">
        <f t="shared" si="103"/>
        <v/>
      </c>
      <c r="N713" s="151" t="str">
        <f t="shared" si="104"/>
        <v/>
      </c>
      <c r="O713" s="151" t="str">
        <f t="shared" si="105"/>
        <v/>
      </c>
      <c r="P713" s="151" t="str">
        <f t="shared" si="106"/>
        <v/>
      </c>
      <c r="Q713" s="151" t="str">
        <f t="shared" si="107"/>
        <v/>
      </c>
    </row>
    <row r="714" spans="8:17">
      <c r="H714" s="139" t="str">
        <f>IF(ISTEXT(VLOOKUP(G714,Rubrieken!A:B,2,FALSE)),VLOOKUP(G714,Rubrieken!A:B,2,FALSE),"")</f>
        <v/>
      </c>
      <c r="I714" s="150">
        <f t="shared" si="99"/>
        <v>0</v>
      </c>
      <c r="J714" s="151" t="str">
        <f t="shared" si="100"/>
        <v/>
      </c>
      <c r="K714" s="151" t="str">
        <f t="shared" si="101"/>
        <v/>
      </c>
      <c r="L714" s="151" t="str">
        <f t="shared" si="102"/>
        <v/>
      </c>
      <c r="M714" s="151" t="str">
        <f t="shared" si="103"/>
        <v/>
      </c>
      <c r="N714" s="151" t="str">
        <f t="shared" si="104"/>
        <v/>
      </c>
      <c r="O714" s="151" t="str">
        <f t="shared" si="105"/>
        <v/>
      </c>
      <c r="P714" s="151" t="str">
        <f t="shared" si="106"/>
        <v/>
      </c>
      <c r="Q714" s="151" t="str">
        <f t="shared" si="107"/>
        <v/>
      </c>
    </row>
    <row r="715" spans="8:17">
      <c r="H715" s="139" t="str">
        <f>IF(ISTEXT(VLOOKUP(G715,Rubrieken!A:B,2,FALSE)),VLOOKUP(G715,Rubrieken!A:B,2,FALSE),"")</f>
        <v/>
      </c>
      <c r="I715" s="150">
        <f t="shared" si="99"/>
        <v>0</v>
      </c>
      <c r="J715" s="151" t="str">
        <f t="shared" si="100"/>
        <v/>
      </c>
      <c r="K715" s="151" t="str">
        <f t="shared" si="101"/>
        <v/>
      </c>
      <c r="L715" s="151" t="str">
        <f t="shared" si="102"/>
        <v/>
      </c>
      <c r="M715" s="151" t="str">
        <f t="shared" si="103"/>
        <v/>
      </c>
      <c r="N715" s="151" t="str">
        <f t="shared" si="104"/>
        <v/>
      </c>
      <c r="O715" s="151" t="str">
        <f t="shared" si="105"/>
        <v/>
      </c>
      <c r="P715" s="151" t="str">
        <f t="shared" si="106"/>
        <v/>
      </c>
      <c r="Q715" s="151" t="str">
        <f t="shared" si="107"/>
        <v/>
      </c>
    </row>
    <row r="716" spans="8:17">
      <c r="H716" s="139" t="str">
        <f>IF(ISTEXT(VLOOKUP(G716,Rubrieken!A:B,2,FALSE)),VLOOKUP(G716,Rubrieken!A:B,2,FALSE),"")</f>
        <v/>
      </c>
      <c r="I716" s="150">
        <f t="shared" si="99"/>
        <v>0</v>
      </c>
      <c r="J716" s="151" t="str">
        <f t="shared" si="100"/>
        <v/>
      </c>
      <c r="K716" s="151" t="str">
        <f t="shared" si="101"/>
        <v/>
      </c>
      <c r="L716" s="151" t="str">
        <f t="shared" si="102"/>
        <v/>
      </c>
      <c r="M716" s="151" t="str">
        <f t="shared" si="103"/>
        <v/>
      </c>
      <c r="N716" s="151" t="str">
        <f t="shared" si="104"/>
        <v/>
      </c>
      <c r="O716" s="151" t="str">
        <f t="shared" si="105"/>
        <v/>
      </c>
      <c r="P716" s="151" t="str">
        <f t="shared" si="106"/>
        <v/>
      </c>
      <c r="Q716" s="151" t="str">
        <f t="shared" si="107"/>
        <v/>
      </c>
    </row>
    <row r="717" spans="8:17">
      <c r="H717" s="139" t="str">
        <f>IF(ISTEXT(VLOOKUP(G717,Rubrieken!A:B,2,FALSE)),VLOOKUP(G717,Rubrieken!A:B,2,FALSE),"")</f>
        <v/>
      </c>
      <c r="I717" s="150">
        <f t="shared" si="99"/>
        <v>0</v>
      </c>
      <c r="J717" s="151" t="str">
        <f t="shared" si="100"/>
        <v/>
      </c>
      <c r="K717" s="151" t="str">
        <f t="shared" si="101"/>
        <v/>
      </c>
      <c r="L717" s="151" t="str">
        <f t="shared" si="102"/>
        <v/>
      </c>
      <c r="M717" s="151" t="str">
        <f t="shared" si="103"/>
        <v/>
      </c>
      <c r="N717" s="151" t="str">
        <f t="shared" si="104"/>
        <v/>
      </c>
      <c r="O717" s="151" t="str">
        <f t="shared" si="105"/>
        <v/>
      </c>
      <c r="P717" s="151" t="str">
        <f t="shared" si="106"/>
        <v/>
      </c>
      <c r="Q717" s="151" t="str">
        <f t="shared" si="107"/>
        <v/>
      </c>
    </row>
    <row r="718" spans="8:17">
      <c r="H718" s="139" t="str">
        <f>IF(ISTEXT(VLOOKUP(G718,Rubrieken!A:B,2,FALSE)),VLOOKUP(G718,Rubrieken!A:B,2,FALSE),"")</f>
        <v/>
      </c>
      <c r="I718" s="150">
        <f t="shared" si="99"/>
        <v>0</v>
      </c>
      <c r="J718" s="151" t="str">
        <f t="shared" si="100"/>
        <v/>
      </c>
      <c r="K718" s="151" t="str">
        <f t="shared" si="101"/>
        <v/>
      </c>
      <c r="L718" s="151" t="str">
        <f t="shared" si="102"/>
        <v/>
      </c>
      <c r="M718" s="151" t="str">
        <f t="shared" si="103"/>
        <v/>
      </c>
      <c r="N718" s="151" t="str">
        <f t="shared" si="104"/>
        <v/>
      </c>
      <c r="O718" s="151" t="str">
        <f t="shared" si="105"/>
        <v/>
      </c>
      <c r="P718" s="151" t="str">
        <f t="shared" si="106"/>
        <v/>
      </c>
      <c r="Q718" s="151" t="str">
        <f t="shared" si="107"/>
        <v/>
      </c>
    </row>
    <row r="719" spans="8:17">
      <c r="H719" s="139" t="str">
        <f>IF(ISTEXT(VLOOKUP(G719,Rubrieken!A:B,2,FALSE)),VLOOKUP(G719,Rubrieken!A:B,2,FALSE),"")</f>
        <v/>
      </c>
      <c r="I719" s="150">
        <f t="shared" si="99"/>
        <v>0</v>
      </c>
      <c r="J719" s="151" t="str">
        <f t="shared" si="100"/>
        <v/>
      </c>
      <c r="K719" s="151" t="str">
        <f t="shared" si="101"/>
        <v/>
      </c>
      <c r="L719" s="151" t="str">
        <f t="shared" si="102"/>
        <v/>
      </c>
      <c r="M719" s="151" t="str">
        <f t="shared" si="103"/>
        <v/>
      </c>
      <c r="N719" s="151" t="str">
        <f t="shared" si="104"/>
        <v/>
      </c>
      <c r="O719" s="151" t="str">
        <f t="shared" si="105"/>
        <v/>
      </c>
      <c r="P719" s="151" t="str">
        <f t="shared" si="106"/>
        <v/>
      </c>
      <c r="Q719" s="151" t="str">
        <f t="shared" si="107"/>
        <v/>
      </c>
    </row>
    <row r="720" spans="8:17">
      <c r="H720" s="139" t="str">
        <f>IF(ISTEXT(VLOOKUP(G720,Rubrieken!A:B,2,FALSE)),VLOOKUP(G720,Rubrieken!A:B,2,FALSE),"")</f>
        <v/>
      </c>
      <c r="I720" s="150">
        <f t="shared" si="99"/>
        <v>0</v>
      </c>
      <c r="J720" s="151" t="str">
        <f t="shared" si="100"/>
        <v/>
      </c>
      <c r="K720" s="151" t="str">
        <f t="shared" si="101"/>
        <v/>
      </c>
      <c r="L720" s="151" t="str">
        <f t="shared" si="102"/>
        <v/>
      </c>
      <c r="M720" s="151" t="str">
        <f t="shared" si="103"/>
        <v/>
      </c>
      <c r="N720" s="151" t="str">
        <f t="shared" si="104"/>
        <v/>
      </c>
      <c r="O720" s="151" t="str">
        <f t="shared" si="105"/>
        <v/>
      </c>
      <c r="P720" s="151" t="str">
        <f t="shared" si="106"/>
        <v/>
      </c>
      <c r="Q720" s="151" t="str">
        <f t="shared" si="107"/>
        <v/>
      </c>
    </row>
    <row r="721" spans="8:17">
      <c r="H721" s="139" t="str">
        <f>IF(ISTEXT(VLOOKUP(G721,Rubrieken!A:B,2,FALSE)),VLOOKUP(G721,Rubrieken!A:B,2,FALSE),"")</f>
        <v/>
      </c>
      <c r="I721" s="150">
        <f t="shared" si="99"/>
        <v>0</v>
      </c>
      <c r="J721" s="151" t="str">
        <f t="shared" si="100"/>
        <v/>
      </c>
      <c r="K721" s="151" t="str">
        <f t="shared" si="101"/>
        <v/>
      </c>
      <c r="L721" s="151" t="str">
        <f t="shared" si="102"/>
        <v/>
      </c>
      <c r="M721" s="151" t="str">
        <f t="shared" si="103"/>
        <v/>
      </c>
      <c r="N721" s="151" t="str">
        <f t="shared" si="104"/>
        <v/>
      </c>
      <c r="O721" s="151" t="str">
        <f t="shared" si="105"/>
        <v/>
      </c>
      <c r="P721" s="151" t="str">
        <f t="shared" si="106"/>
        <v/>
      </c>
      <c r="Q721" s="151" t="str">
        <f t="shared" si="107"/>
        <v/>
      </c>
    </row>
    <row r="722" spans="8:17">
      <c r="H722" s="139" t="str">
        <f>IF(ISTEXT(VLOOKUP(G722,Rubrieken!A:B,2,FALSE)),VLOOKUP(G722,Rubrieken!A:B,2,FALSE),"")</f>
        <v/>
      </c>
      <c r="I722" s="150">
        <f t="shared" si="99"/>
        <v>0</v>
      </c>
      <c r="J722" s="151" t="str">
        <f t="shared" si="100"/>
        <v/>
      </c>
      <c r="K722" s="151" t="str">
        <f t="shared" si="101"/>
        <v/>
      </c>
      <c r="L722" s="151" t="str">
        <f t="shared" si="102"/>
        <v/>
      </c>
      <c r="M722" s="151" t="str">
        <f t="shared" si="103"/>
        <v/>
      </c>
      <c r="N722" s="151" t="str">
        <f t="shared" si="104"/>
        <v/>
      </c>
      <c r="O722" s="151" t="str">
        <f t="shared" si="105"/>
        <v/>
      </c>
      <c r="P722" s="151" t="str">
        <f t="shared" si="106"/>
        <v/>
      </c>
      <c r="Q722" s="151" t="str">
        <f t="shared" si="107"/>
        <v/>
      </c>
    </row>
    <row r="723" spans="8:17">
      <c r="H723" s="139" t="str">
        <f>IF(ISTEXT(VLOOKUP(G723,Rubrieken!A:B,2,FALSE)),VLOOKUP(G723,Rubrieken!A:B,2,FALSE),"")</f>
        <v/>
      </c>
      <c r="I723" s="150">
        <f t="shared" si="99"/>
        <v>0</v>
      </c>
      <c r="J723" s="151" t="str">
        <f t="shared" si="100"/>
        <v/>
      </c>
      <c r="K723" s="151" t="str">
        <f t="shared" si="101"/>
        <v/>
      </c>
      <c r="L723" s="151" t="str">
        <f t="shared" si="102"/>
        <v/>
      </c>
      <c r="M723" s="151" t="str">
        <f t="shared" si="103"/>
        <v/>
      </c>
      <c r="N723" s="151" t="str">
        <f t="shared" si="104"/>
        <v/>
      </c>
      <c r="O723" s="151" t="str">
        <f t="shared" si="105"/>
        <v/>
      </c>
      <c r="P723" s="151" t="str">
        <f t="shared" si="106"/>
        <v/>
      </c>
      <c r="Q723" s="151" t="str">
        <f t="shared" si="107"/>
        <v/>
      </c>
    </row>
    <row r="724" spans="8:17">
      <c r="H724" s="139" t="str">
        <f>IF(ISTEXT(VLOOKUP(G724,Rubrieken!A:B,2,FALSE)),VLOOKUP(G724,Rubrieken!A:B,2,FALSE),"")</f>
        <v/>
      </c>
      <c r="I724" s="150">
        <f t="shared" si="99"/>
        <v>0</v>
      </c>
      <c r="J724" s="151" t="str">
        <f t="shared" si="100"/>
        <v/>
      </c>
      <c r="K724" s="151" t="str">
        <f t="shared" si="101"/>
        <v/>
      </c>
      <c r="L724" s="151" t="str">
        <f t="shared" si="102"/>
        <v/>
      </c>
      <c r="M724" s="151" t="str">
        <f t="shared" si="103"/>
        <v/>
      </c>
      <c r="N724" s="151" t="str">
        <f t="shared" si="104"/>
        <v/>
      </c>
      <c r="O724" s="151" t="str">
        <f t="shared" si="105"/>
        <v/>
      </c>
      <c r="P724" s="151" t="str">
        <f t="shared" si="106"/>
        <v/>
      </c>
      <c r="Q724" s="151" t="str">
        <f t="shared" si="107"/>
        <v/>
      </c>
    </row>
    <row r="725" spans="8:17">
      <c r="H725" s="139" t="str">
        <f>IF(ISTEXT(VLOOKUP(G725,Rubrieken!A:B,2,FALSE)),VLOOKUP(G725,Rubrieken!A:B,2,FALSE),"")</f>
        <v/>
      </c>
      <c r="I725" s="150">
        <f t="shared" si="99"/>
        <v>0</v>
      </c>
      <c r="J725" s="151" t="str">
        <f t="shared" si="100"/>
        <v/>
      </c>
      <c r="K725" s="151" t="str">
        <f t="shared" si="101"/>
        <v/>
      </c>
      <c r="L725" s="151" t="str">
        <f t="shared" si="102"/>
        <v/>
      </c>
      <c r="M725" s="151" t="str">
        <f t="shared" si="103"/>
        <v/>
      </c>
      <c r="N725" s="151" t="str">
        <f t="shared" si="104"/>
        <v/>
      </c>
      <c r="O725" s="151" t="str">
        <f t="shared" si="105"/>
        <v/>
      </c>
      <c r="P725" s="151" t="str">
        <f t="shared" si="106"/>
        <v/>
      </c>
      <c r="Q725" s="151" t="str">
        <f t="shared" si="107"/>
        <v/>
      </c>
    </row>
    <row r="726" spans="8:17">
      <c r="H726" s="139" t="str">
        <f>IF(ISTEXT(VLOOKUP(G726,Rubrieken!A:B,2,FALSE)),VLOOKUP(G726,Rubrieken!A:B,2,FALSE),"")</f>
        <v/>
      </c>
      <c r="I726" s="150">
        <f t="shared" si="99"/>
        <v>0</v>
      </c>
      <c r="J726" s="151" t="str">
        <f t="shared" si="100"/>
        <v/>
      </c>
      <c r="K726" s="151" t="str">
        <f t="shared" si="101"/>
        <v/>
      </c>
      <c r="L726" s="151" t="str">
        <f t="shared" si="102"/>
        <v/>
      </c>
      <c r="M726" s="151" t="str">
        <f t="shared" si="103"/>
        <v/>
      </c>
      <c r="N726" s="151" t="str">
        <f t="shared" si="104"/>
        <v/>
      </c>
      <c r="O726" s="151" t="str">
        <f t="shared" si="105"/>
        <v/>
      </c>
      <c r="P726" s="151" t="str">
        <f t="shared" si="106"/>
        <v/>
      </c>
      <c r="Q726" s="151" t="str">
        <f t="shared" si="107"/>
        <v/>
      </c>
    </row>
    <row r="727" spans="8:17">
      <c r="H727" s="139" t="str">
        <f>IF(ISTEXT(VLOOKUP(G727,Rubrieken!A:B,2,FALSE)),VLOOKUP(G727,Rubrieken!A:B,2,FALSE),"")</f>
        <v/>
      </c>
      <c r="I727" s="150">
        <f t="shared" si="99"/>
        <v>0</v>
      </c>
      <c r="J727" s="151" t="str">
        <f t="shared" si="100"/>
        <v/>
      </c>
      <c r="K727" s="151" t="str">
        <f t="shared" si="101"/>
        <v/>
      </c>
      <c r="L727" s="151" t="str">
        <f t="shared" si="102"/>
        <v/>
      </c>
      <c r="M727" s="151" t="str">
        <f t="shared" si="103"/>
        <v/>
      </c>
      <c r="N727" s="151" t="str">
        <f t="shared" si="104"/>
        <v/>
      </c>
      <c r="O727" s="151" t="str">
        <f t="shared" si="105"/>
        <v/>
      </c>
      <c r="P727" s="151" t="str">
        <f t="shared" si="106"/>
        <v/>
      </c>
      <c r="Q727" s="151" t="str">
        <f t="shared" si="107"/>
        <v/>
      </c>
    </row>
    <row r="728" spans="8:17">
      <c r="H728" s="139" t="str">
        <f>IF(ISTEXT(VLOOKUP(G728,Rubrieken!A:B,2,FALSE)),VLOOKUP(G728,Rubrieken!A:B,2,FALSE),"")</f>
        <v/>
      </c>
      <c r="I728" s="150">
        <f t="shared" si="99"/>
        <v>0</v>
      </c>
      <c r="J728" s="151" t="str">
        <f t="shared" si="100"/>
        <v/>
      </c>
      <c r="K728" s="151" t="str">
        <f t="shared" si="101"/>
        <v/>
      </c>
      <c r="L728" s="151" t="str">
        <f t="shared" si="102"/>
        <v/>
      </c>
      <c r="M728" s="151" t="str">
        <f t="shared" si="103"/>
        <v/>
      </c>
      <c r="N728" s="151" t="str">
        <f t="shared" si="104"/>
        <v/>
      </c>
      <c r="O728" s="151" t="str">
        <f t="shared" si="105"/>
        <v/>
      </c>
      <c r="P728" s="151" t="str">
        <f t="shared" si="106"/>
        <v/>
      </c>
      <c r="Q728" s="151" t="str">
        <f t="shared" si="107"/>
        <v/>
      </c>
    </row>
    <row r="729" spans="8:17">
      <c r="H729" s="139" t="str">
        <f>IF(ISTEXT(VLOOKUP(G729,Rubrieken!A:B,2,FALSE)),VLOOKUP(G729,Rubrieken!A:B,2,FALSE),"")</f>
        <v/>
      </c>
      <c r="I729" s="150">
        <f t="shared" si="99"/>
        <v>0</v>
      </c>
      <c r="J729" s="151" t="str">
        <f t="shared" si="100"/>
        <v/>
      </c>
      <c r="K729" s="151" t="str">
        <f t="shared" si="101"/>
        <v/>
      </c>
      <c r="L729" s="151" t="str">
        <f t="shared" si="102"/>
        <v/>
      </c>
      <c r="M729" s="151" t="str">
        <f t="shared" si="103"/>
        <v/>
      </c>
      <c r="N729" s="151" t="str">
        <f t="shared" si="104"/>
        <v/>
      </c>
      <c r="O729" s="151" t="str">
        <f t="shared" si="105"/>
        <v/>
      </c>
      <c r="P729" s="151" t="str">
        <f t="shared" si="106"/>
        <v/>
      </c>
      <c r="Q729" s="151" t="str">
        <f t="shared" si="107"/>
        <v/>
      </c>
    </row>
    <row r="730" spans="8:17">
      <c r="H730" s="139" t="str">
        <f>IF(ISTEXT(VLOOKUP(G730,Rubrieken!A:B,2,FALSE)),VLOOKUP(G730,Rubrieken!A:B,2,FALSE),"")</f>
        <v/>
      </c>
      <c r="I730" s="150">
        <f t="shared" si="99"/>
        <v>0</v>
      </c>
      <c r="J730" s="151" t="str">
        <f t="shared" si="100"/>
        <v/>
      </c>
      <c r="K730" s="151" t="str">
        <f t="shared" si="101"/>
        <v/>
      </c>
      <c r="L730" s="151" t="str">
        <f t="shared" si="102"/>
        <v/>
      </c>
      <c r="M730" s="151" t="str">
        <f t="shared" si="103"/>
        <v/>
      </c>
      <c r="N730" s="151" t="str">
        <f t="shared" si="104"/>
        <v/>
      </c>
      <c r="O730" s="151" t="str">
        <f t="shared" si="105"/>
        <v/>
      </c>
      <c r="P730" s="151" t="str">
        <f t="shared" si="106"/>
        <v/>
      </c>
      <c r="Q730" s="151" t="str">
        <f t="shared" si="107"/>
        <v/>
      </c>
    </row>
    <row r="731" spans="8:17">
      <c r="H731" s="139" t="str">
        <f>IF(ISTEXT(VLOOKUP(G731,Rubrieken!A:B,2,FALSE)),VLOOKUP(G731,Rubrieken!A:B,2,FALSE),"")</f>
        <v/>
      </c>
      <c r="I731" s="150">
        <f t="shared" si="99"/>
        <v>0</v>
      </c>
      <c r="J731" s="151" t="str">
        <f t="shared" si="100"/>
        <v/>
      </c>
      <c r="K731" s="151" t="str">
        <f t="shared" si="101"/>
        <v/>
      </c>
      <c r="L731" s="151" t="str">
        <f t="shared" si="102"/>
        <v/>
      </c>
      <c r="M731" s="151" t="str">
        <f t="shared" si="103"/>
        <v/>
      </c>
      <c r="N731" s="151" t="str">
        <f t="shared" si="104"/>
        <v/>
      </c>
      <c r="O731" s="151" t="str">
        <f t="shared" si="105"/>
        <v/>
      </c>
      <c r="P731" s="151" t="str">
        <f t="shared" si="106"/>
        <v/>
      </c>
      <c r="Q731" s="151" t="str">
        <f t="shared" si="107"/>
        <v/>
      </c>
    </row>
    <row r="732" spans="8:17">
      <c r="H732" s="139" t="str">
        <f>IF(ISTEXT(VLOOKUP(G732,Rubrieken!A:B,2,FALSE)),VLOOKUP(G732,Rubrieken!A:B,2,FALSE),"")</f>
        <v/>
      </c>
      <c r="I732" s="150">
        <f t="shared" si="99"/>
        <v>0</v>
      </c>
      <c r="J732" s="151" t="str">
        <f t="shared" si="100"/>
        <v/>
      </c>
      <c r="K732" s="151" t="str">
        <f t="shared" si="101"/>
        <v/>
      </c>
      <c r="L732" s="151" t="str">
        <f t="shared" si="102"/>
        <v/>
      </c>
      <c r="M732" s="151" t="str">
        <f t="shared" si="103"/>
        <v/>
      </c>
      <c r="N732" s="151" t="str">
        <f t="shared" si="104"/>
        <v/>
      </c>
      <c r="O732" s="151" t="str">
        <f t="shared" si="105"/>
        <v/>
      </c>
      <c r="P732" s="151" t="str">
        <f t="shared" si="106"/>
        <v/>
      </c>
      <c r="Q732" s="151" t="str">
        <f t="shared" si="107"/>
        <v/>
      </c>
    </row>
    <row r="733" spans="8:17">
      <c r="H733" s="139" t="str">
        <f>IF(ISTEXT(VLOOKUP(G733,Rubrieken!A:B,2,FALSE)),VLOOKUP(G733,Rubrieken!A:B,2,FALSE),"")</f>
        <v/>
      </c>
      <c r="I733" s="150">
        <f t="shared" si="99"/>
        <v>0</v>
      </c>
      <c r="J733" s="151" t="str">
        <f t="shared" si="100"/>
        <v/>
      </c>
      <c r="K733" s="151" t="str">
        <f t="shared" si="101"/>
        <v/>
      </c>
      <c r="L733" s="151" t="str">
        <f t="shared" si="102"/>
        <v/>
      </c>
      <c r="M733" s="151" t="str">
        <f t="shared" si="103"/>
        <v/>
      </c>
      <c r="N733" s="151" t="str">
        <f t="shared" si="104"/>
        <v/>
      </c>
      <c r="O733" s="151" t="str">
        <f t="shared" si="105"/>
        <v/>
      </c>
      <c r="P733" s="151" t="str">
        <f t="shared" si="106"/>
        <v/>
      </c>
      <c r="Q733" s="151" t="str">
        <f t="shared" si="107"/>
        <v/>
      </c>
    </row>
    <row r="734" spans="8:17">
      <c r="H734" s="139" t="str">
        <f>IF(ISTEXT(VLOOKUP(G734,Rubrieken!A:B,2,FALSE)),VLOOKUP(G734,Rubrieken!A:B,2,FALSE),"")</f>
        <v/>
      </c>
      <c r="I734" s="150">
        <f t="shared" si="99"/>
        <v>0</v>
      </c>
      <c r="J734" s="151" t="str">
        <f t="shared" si="100"/>
        <v/>
      </c>
      <c r="K734" s="151" t="str">
        <f t="shared" si="101"/>
        <v/>
      </c>
      <c r="L734" s="151" t="str">
        <f t="shared" si="102"/>
        <v/>
      </c>
      <c r="M734" s="151" t="str">
        <f t="shared" si="103"/>
        <v/>
      </c>
      <c r="N734" s="151" t="str">
        <f t="shared" si="104"/>
        <v/>
      </c>
      <c r="O734" s="151" t="str">
        <f t="shared" si="105"/>
        <v/>
      </c>
      <c r="P734" s="151" t="str">
        <f t="shared" si="106"/>
        <v/>
      </c>
      <c r="Q734" s="151" t="str">
        <f t="shared" si="107"/>
        <v/>
      </c>
    </row>
    <row r="735" spans="8:17">
      <c r="H735" s="139" t="str">
        <f>IF(ISTEXT(VLOOKUP(G735,Rubrieken!A:B,2,FALSE)),VLOOKUP(G735,Rubrieken!A:B,2,FALSE),"")</f>
        <v/>
      </c>
      <c r="I735" s="150">
        <f t="shared" si="99"/>
        <v>0</v>
      </c>
      <c r="J735" s="151" t="str">
        <f t="shared" si="100"/>
        <v/>
      </c>
      <c r="K735" s="151" t="str">
        <f t="shared" si="101"/>
        <v/>
      </c>
      <c r="L735" s="151" t="str">
        <f t="shared" si="102"/>
        <v/>
      </c>
      <c r="M735" s="151" t="str">
        <f t="shared" si="103"/>
        <v/>
      </c>
      <c r="N735" s="151" t="str">
        <f t="shared" si="104"/>
        <v/>
      </c>
      <c r="O735" s="151" t="str">
        <f t="shared" si="105"/>
        <v/>
      </c>
      <c r="P735" s="151" t="str">
        <f t="shared" si="106"/>
        <v/>
      </c>
      <c r="Q735" s="151" t="str">
        <f t="shared" si="107"/>
        <v/>
      </c>
    </row>
    <row r="736" spans="8:17">
      <c r="H736" s="139" t="str">
        <f>IF(ISTEXT(VLOOKUP(G736,Rubrieken!A:B,2,FALSE)),VLOOKUP(G736,Rubrieken!A:B,2,FALSE),"")</f>
        <v/>
      </c>
      <c r="I736" s="150">
        <f t="shared" si="99"/>
        <v>0</v>
      </c>
      <c r="J736" s="151" t="str">
        <f t="shared" si="100"/>
        <v/>
      </c>
      <c r="K736" s="151" t="str">
        <f t="shared" si="101"/>
        <v/>
      </c>
      <c r="L736" s="151" t="str">
        <f t="shared" si="102"/>
        <v/>
      </c>
      <c r="M736" s="151" t="str">
        <f t="shared" si="103"/>
        <v/>
      </c>
      <c r="N736" s="151" t="str">
        <f t="shared" si="104"/>
        <v/>
      </c>
      <c r="O736" s="151" t="str">
        <f t="shared" si="105"/>
        <v/>
      </c>
      <c r="P736" s="151" t="str">
        <f t="shared" si="106"/>
        <v/>
      </c>
      <c r="Q736" s="151" t="str">
        <f t="shared" si="107"/>
        <v/>
      </c>
    </row>
    <row r="737" spans="8:17">
      <c r="H737" s="139" t="str">
        <f>IF(ISTEXT(VLOOKUP(G737,Rubrieken!A:B,2,FALSE)),VLOOKUP(G737,Rubrieken!A:B,2,FALSE),"")</f>
        <v/>
      </c>
      <c r="I737" s="150">
        <f t="shared" si="99"/>
        <v>0</v>
      </c>
      <c r="J737" s="151" t="str">
        <f t="shared" si="100"/>
        <v/>
      </c>
      <c r="K737" s="151" t="str">
        <f t="shared" si="101"/>
        <v/>
      </c>
      <c r="L737" s="151" t="str">
        <f t="shared" si="102"/>
        <v/>
      </c>
      <c r="M737" s="151" t="str">
        <f t="shared" si="103"/>
        <v/>
      </c>
      <c r="N737" s="151" t="str">
        <f t="shared" si="104"/>
        <v/>
      </c>
      <c r="O737" s="151" t="str">
        <f t="shared" si="105"/>
        <v/>
      </c>
      <c r="P737" s="151" t="str">
        <f t="shared" si="106"/>
        <v/>
      </c>
      <c r="Q737" s="151" t="str">
        <f t="shared" si="107"/>
        <v/>
      </c>
    </row>
    <row r="738" spans="8:17">
      <c r="H738" s="139" t="str">
        <f>IF(ISTEXT(VLOOKUP(G738,Rubrieken!A:B,2,FALSE)),VLOOKUP(G738,Rubrieken!A:B,2,FALSE),"")</f>
        <v/>
      </c>
      <c r="I738" s="150">
        <f t="shared" si="99"/>
        <v>0</v>
      </c>
      <c r="J738" s="151" t="str">
        <f t="shared" si="100"/>
        <v/>
      </c>
      <c r="K738" s="151" t="str">
        <f t="shared" si="101"/>
        <v/>
      </c>
      <c r="L738" s="151" t="str">
        <f t="shared" si="102"/>
        <v/>
      </c>
      <c r="M738" s="151" t="str">
        <f t="shared" si="103"/>
        <v/>
      </c>
      <c r="N738" s="151" t="str">
        <f t="shared" si="104"/>
        <v/>
      </c>
      <c r="O738" s="151" t="str">
        <f t="shared" si="105"/>
        <v/>
      </c>
      <c r="P738" s="151" t="str">
        <f t="shared" si="106"/>
        <v/>
      </c>
      <c r="Q738" s="151" t="str">
        <f t="shared" si="107"/>
        <v/>
      </c>
    </row>
    <row r="739" spans="8:17">
      <c r="H739" s="139" t="str">
        <f>IF(ISTEXT(VLOOKUP(G739,Rubrieken!A:B,2,FALSE)),VLOOKUP(G739,Rubrieken!A:B,2,FALSE),"")</f>
        <v/>
      </c>
      <c r="I739" s="150">
        <f t="shared" si="99"/>
        <v>0</v>
      </c>
      <c r="J739" s="151" t="str">
        <f t="shared" si="100"/>
        <v/>
      </c>
      <c r="K739" s="151" t="str">
        <f t="shared" si="101"/>
        <v/>
      </c>
      <c r="L739" s="151" t="str">
        <f t="shared" si="102"/>
        <v/>
      </c>
      <c r="M739" s="151" t="str">
        <f t="shared" si="103"/>
        <v/>
      </c>
      <c r="N739" s="151" t="str">
        <f t="shared" si="104"/>
        <v/>
      </c>
      <c r="O739" s="151" t="str">
        <f t="shared" si="105"/>
        <v/>
      </c>
      <c r="P739" s="151" t="str">
        <f t="shared" si="106"/>
        <v/>
      </c>
      <c r="Q739" s="151" t="str">
        <f t="shared" si="107"/>
        <v/>
      </c>
    </row>
    <row r="740" spans="8:17">
      <c r="H740" s="139" t="str">
        <f>IF(ISTEXT(VLOOKUP(G740,Rubrieken!A:B,2,FALSE)),VLOOKUP(G740,Rubrieken!A:B,2,FALSE),"")</f>
        <v/>
      </c>
      <c r="I740" s="150">
        <f t="shared" si="99"/>
        <v>0</v>
      </c>
      <c r="J740" s="151" t="str">
        <f t="shared" si="100"/>
        <v/>
      </c>
      <c r="K740" s="151" t="str">
        <f t="shared" si="101"/>
        <v/>
      </c>
      <c r="L740" s="151" t="str">
        <f t="shared" si="102"/>
        <v/>
      </c>
      <c r="M740" s="151" t="str">
        <f t="shared" si="103"/>
        <v/>
      </c>
      <c r="N740" s="151" t="str">
        <f t="shared" si="104"/>
        <v/>
      </c>
      <c r="O740" s="151" t="str">
        <f t="shared" si="105"/>
        <v/>
      </c>
      <c r="P740" s="151" t="str">
        <f t="shared" si="106"/>
        <v/>
      </c>
      <c r="Q740" s="151" t="str">
        <f t="shared" si="107"/>
        <v/>
      </c>
    </row>
    <row r="741" spans="8:17">
      <c r="H741" s="139" t="str">
        <f>IF(ISTEXT(VLOOKUP(G741,Rubrieken!A:B,2,FALSE)),VLOOKUP(G741,Rubrieken!A:B,2,FALSE),"")</f>
        <v/>
      </c>
      <c r="I741" s="150">
        <f t="shared" si="99"/>
        <v>0</v>
      </c>
      <c r="J741" s="151" t="str">
        <f t="shared" si="100"/>
        <v/>
      </c>
      <c r="K741" s="151" t="str">
        <f t="shared" si="101"/>
        <v/>
      </c>
      <c r="L741" s="151" t="str">
        <f t="shared" si="102"/>
        <v/>
      </c>
      <c r="M741" s="151" t="str">
        <f t="shared" si="103"/>
        <v/>
      </c>
      <c r="N741" s="151" t="str">
        <f t="shared" si="104"/>
        <v/>
      </c>
      <c r="O741" s="151" t="str">
        <f t="shared" si="105"/>
        <v/>
      </c>
      <c r="P741" s="151" t="str">
        <f t="shared" si="106"/>
        <v/>
      </c>
      <c r="Q741" s="151" t="str">
        <f t="shared" si="107"/>
        <v/>
      </c>
    </row>
    <row r="742" spans="8:17">
      <c r="H742" s="139" t="str">
        <f>IF(ISTEXT(VLOOKUP(G742,Rubrieken!A:B,2,FALSE)),VLOOKUP(G742,Rubrieken!A:B,2,FALSE),"")</f>
        <v/>
      </c>
      <c r="I742" s="150">
        <f t="shared" si="99"/>
        <v>0</v>
      </c>
      <c r="J742" s="151" t="str">
        <f t="shared" si="100"/>
        <v/>
      </c>
      <c r="K742" s="151" t="str">
        <f t="shared" si="101"/>
        <v/>
      </c>
      <c r="L742" s="151" t="str">
        <f t="shared" si="102"/>
        <v/>
      </c>
      <c r="M742" s="151" t="str">
        <f t="shared" si="103"/>
        <v/>
      </c>
      <c r="N742" s="151" t="str">
        <f t="shared" si="104"/>
        <v/>
      </c>
      <c r="O742" s="151" t="str">
        <f t="shared" si="105"/>
        <v/>
      </c>
      <c r="P742" s="151" t="str">
        <f t="shared" si="106"/>
        <v/>
      </c>
      <c r="Q742" s="151" t="str">
        <f t="shared" si="107"/>
        <v/>
      </c>
    </row>
    <row r="743" spans="8:17">
      <c r="H743" s="139" t="str">
        <f>IF(ISTEXT(VLOOKUP(G743,Rubrieken!A:B,2,FALSE)),VLOOKUP(G743,Rubrieken!A:B,2,FALSE),"")</f>
        <v/>
      </c>
      <c r="I743" s="150">
        <f t="shared" si="99"/>
        <v>0</v>
      </c>
      <c r="J743" s="151" t="str">
        <f t="shared" si="100"/>
        <v/>
      </c>
      <c r="K743" s="151" t="str">
        <f t="shared" si="101"/>
        <v/>
      </c>
      <c r="L743" s="151" t="str">
        <f t="shared" si="102"/>
        <v/>
      </c>
      <c r="M743" s="151" t="str">
        <f t="shared" si="103"/>
        <v/>
      </c>
      <c r="N743" s="151" t="str">
        <f t="shared" si="104"/>
        <v/>
      </c>
      <c r="O743" s="151" t="str">
        <f t="shared" si="105"/>
        <v/>
      </c>
      <c r="P743" s="151" t="str">
        <f t="shared" si="106"/>
        <v/>
      </c>
      <c r="Q743" s="151" t="str">
        <f t="shared" si="107"/>
        <v/>
      </c>
    </row>
    <row r="744" spans="8:17">
      <c r="H744" s="139" t="str">
        <f>IF(ISTEXT(VLOOKUP(G744,Rubrieken!A:B,2,FALSE)),VLOOKUP(G744,Rubrieken!A:B,2,FALSE),"")</f>
        <v/>
      </c>
      <c r="I744" s="150">
        <f t="shared" si="99"/>
        <v>0</v>
      </c>
      <c r="J744" s="151" t="str">
        <f t="shared" si="100"/>
        <v/>
      </c>
      <c r="K744" s="151" t="str">
        <f t="shared" si="101"/>
        <v/>
      </c>
      <c r="L744" s="151" t="str">
        <f t="shared" si="102"/>
        <v/>
      </c>
      <c r="M744" s="151" t="str">
        <f t="shared" si="103"/>
        <v/>
      </c>
      <c r="N744" s="151" t="str">
        <f t="shared" si="104"/>
        <v/>
      </c>
      <c r="O744" s="151" t="str">
        <f t="shared" si="105"/>
        <v/>
      </c>
      <c r="P744" s="151" t="str">
        <f t="shared" si="106"/>
        <v/>
      </c>
      <c r="Q744" s="151" t="str">
        <f t="shared" si="107"/>
        <v/>
      </c>
    </row>
    <row r="745" spans="8:17">
      <c r="H745" s="139" t="str">
        <f>IF(ISTEXT(VLOOKUP(G745,Rubrieken!A:B,2,FALSE)),VLOOKUP(G745,Rubrieken!A:B,2,FALSE),"")</f>
        <v/>
      </c>
      <c r="I745" s="150">
        <f t="shared" si="99"/>
        <v>0</v>
      </c>
      <c r="J745" s="151" t="str">
        <f t="shared" si="100"/>
        <v/>
      </c>
      <c r="K745" s="151" t="str">
        <f t="shared" si="101"/>
        <v/>
      </c>
      <c r="L745" s="151" t="str">
        <f t="shared" si="102"/>
        <v/>
      </c>
      <c r="M745" s="151" t="str">
        <f t="shared" si="103"/>
        <v/>
      </c>
      <c r="N745" s="151" t="str">
        <f t="shared" si="104"/>
        <v/>
      </c>
      <c r="O745" s="151" t="str">
        <f t="shared" si="105"/>
        <v/>
      </c>
      <c r="P745" s="151" t="str">
        <f t="shared" si="106"/>
        <v/>
      </c>
      <c r="Q745" s="151" t="str">
        <f t="shared" si="107"/>
        <v/>
      </c>
    </row>
    <row r="746" spans="8:17">
      <c r="H746" s="139" t="str">
        <f>IF(ISTEXT(VLOOKUP(G746,Rubrieken!A:B,2,FALSE)),VLOOKUP(G746,Rubrieken!A:B,2,FALSE),"")</f>
        <v/>
      </c>
      <c r="I746" s="150">
        <f t="shared" si="99"/>
        <v>0</v>
      </c>
      <c r="J746" s="151" t="str">
        <f t="shared" si="100"/>
        <v/>
      </c>
      <c r="K746" s="151" t="str">
        <f t="shared" si="101"/>
        <v/>
      </c>
      <c r="L746" s="151" t="str">
        <f t="shared" si="102"/>
        <v/>
      </c>
      <c r="M746" s="151" t="str">
        <f t="shared" si="103"/>
        <v/>
      </c>
      <c r="N746" s="151" t="str">
        <f t="shared" si="104"/>
        <v/>
      </c>
      <c r="O746" s="151" t="str">
        <f t="shared" si="105"/>
        <v/>
      </c>
      <c r="P746" s="151" t="str">
        <f t="shared" si="106"/>
        <v/>
      </c>
      <c r="Q746" s="151" t="str">
        <f t="shared" si="107"/>
        <v/>
      </c>
    </row>
    <row r="747" spans="8:17">
      <c r="H747" s="139" t="str">
        <f>IF(ISTEXT(VLOOKUP(G747,Rubrieken!A:B,2,FALSE)),VLOOKUP(G747,Rubrieken!A:B,2,FALSE),"")</f>
        <v/>
      </c>
      <c r="I747" s="150">
        <f t="shared" si="99"/>
        <v>0</v>
      </c>
      <c r="J747" s="151" t="str">
        <f t="shared" si="100"/>
        <v/>
      </c>
      <c r="K747" s="151" t="str">
        <f t="shared" si="101"/>
        <v/>
      </c>
      <c r="L747" s="151" t="str">
        <f t="shared" si="102"/>
        <v/>
      </c>
      <c r="M747" s="151" t="str">
        <f t="shared" si="103"/>
        <v/>
      </c>
      <c r="N747" s="151" t="str">
        <f t="shared" si="104"/>
        <v/>
      </c>
      <c r="O747" s="151" t="str">
        <f t="shared" si="105"/>
        <v/>
      </c>
      <c r="P747" s="151" t="str">
        <f t="shared" si="106"/>
        <v/>
      </c>
      <c r="Q747" s="151" t="str">
        <f t="shared" si="107"/>
        <v/>
      </c>
    </row>
    <row r="748" spans="8:17">
      <c r="H748" s="139" t="str">
        <f>IF(ISTEXT(VLOOKUP(G748,Rubrieken!A:B,2,FALSE)),VLOOKUP(G748,Rubrieken!A:B,2,FALSE),"")</f>
        <v/>
      </c>
      <c r="I748" s="150">
        <f t="shared" si="99"/>
        <v>0</v>
      </c>
      <c r="J748" s="151" t="str">
        <f t="shared" si="100"/>
        <v/>
      </c>
      <c r="K748" s="151" t="str">
        <f t="shared" si="101"/>
        <v/>
      </c>
      <c r="L748" s="151" t="str">
        <f t="shared" si="102"/>
        <v/>
      </c>
      <c r="M748" s="151" t="str">
        <f t="shared" si="103"/>
        <v/>
      </c>
      <c r="N748" s="151" t="str">
        <f t="shared" si="104"/>
        <v/>
      </c>
      <c r="O748" s="151" t="str">
        <f t="shared" si="105"/>
        <v/>
      </c>
      <c r="P748" s="151" t="str">
        <f t="shared" si="106"/>
        <v/>
      </c>
      <c r="Q748" s="151" t="str">
        <f t="shared" si="107"/>
        <v/>
      </c>
    </row>
    <row r="749" spans="8:17">
      <c r="H749" s="139" t="str">
        <f>IF(ISTEXT(VLOOKUP(G749,Rubrieken!A:B,2,FALSE)),VLOOKUP(G749,Rubrieken!A:B,2,FALSE),"")</f>
        <v/>
      </c>
      <c r="I749" s="150">
        <f t="shared" si="99"/>
        <v>0</v>
      </c>
      <c r="J749" s="151" t="str">
        <f t="shared" si="100"/>
        <v/>
      </c>
      <c r="K749" s="151" t="str">
        <f t="shared" si="101"/>
        <v/>
      </c>
      <c r="L749" s="151" t="str">
        <f t="shared" si="102"/>
        <v/>
      </c>
      <c r="M749" s="151" t="str">
        <f t="shared" si="103"/>
        <v/>
      </c>
      <c r="N749" s="151" t="str">
        <f t="shared" si="104"/>
        <v/>
      </c>
      <c r="O749" s="151" t="str">
        <f t="shared" si="105"/>
        <v/>
      </c>
      <c r="P749" s="151" t="str">
        <f t="shared" si="106"/>
        <v/>
      </c>
      <c r="Q749" s="151" t="str">
        <f t="shared" si="107"/>
        <v/>
      </c>
    </row>
    <row r="750" spans="8:17">
      <c r="H750" s="139" t="str">
        <f>IF(ISTEXT(VLOOKUP(G750,Rubrieken!A:B,2,FALSE)),VLOOKUP(G750,Rubrieken!A:B,2,FALSE),"")</f>
        <v/>
      </c>
      <c r="I750" s="150">
        <f t="shared" si="99"/>
        <v>0</v>
      </c>
      <c r="J750" s="151" t="str">
        <f t="shared" si="100"/>
        <v/>
      </c>
      <c r="K750" s="151" t="str">
        <f t="shared" si="101"/>
        <v/>
      </c>
      <c r="L750" s="151" t="str">
        <f t="shared" si="102"/>
        <v/>
      </c>
      <c r="M750" s="151" t="str">
        <f t="shared" si="103"/>
        <v/>
      </c>
      <c r="N750" s="151" t="str">
        <f t="shared" si="104"/>
        <v/>
      </c>
      <c r="O750" s="151" t="str">
        <f t="shared" si="105"/>
        <v/>
      </c>
      <c r="P750" s="151" t="str">
        <f t="shared" si="106"/>
        <v/>
      </c>
      <c r="Q750" s="151" t="str">
        <f t="shared" si="107"/>
        <v/>
      </c>
    </row>
    <row r="751" spans="8:17">
      <c r="H751" s="139" t="str">
        <f>IF(ISTEXT(VLOOKUP(G751,Rubrieken!A:B,2,FALSE)),VLOOKUP(G751,Rubrieken!A:B,2,FALSE),"")</f>
        <v/>
      </c>
      <c r="I751" s="150">
        <f t="shared" si="99"/>
        <v>0</v>
      </c>
      <c r="J751" s="151" t="str">
        <f t="shared" si="100"/>
        <v/>
      </c>
      <c r="K751" s="151" t="str">
        <f t="shared" si="101"/>
        <v/>
      </c>
      <c r="L751" s="151" t="str">
        <f t="shared" si="102"/>
        <v/>
      </c>
      <c r="M751" s="151" t="str">
        <f t="shared" si="103"/>
        <v/>
      </c>
      <c r="N751" s="151" t="str">
        <f t="shared" si="104"/>
        <v/>
      </c>
      <c r="O751" s="151" t="str">
        <f t="shared" si="105"/>
        <v/>
      </c>
      <c r="P751" s="151" t="str">
        <f t="shared" si="106"/>
        <v/>
      </c>
      <c r="Q751" s="151" t="str">
        <f t="shared" si="107"/>
        <v/>
      </c>
    </row>
    <row r="752" spans="8:17">
      <c r="H752" s="139" t="str">
        <f>IF(ISTEXT(VLOOKUP(G752,Rubrieken!A:B,2,FALSE)),VLOOKUP(G752,Rubrieken!A:B,2,FALSE),"")</f>
        <v/>
      </c>
      <c r="I752" s="150">
        <f t="shared" si="99"/>
        <v>0</v>
      </c>
      <c r="J752" s="151" t="str">
        <f t="shared" si="100"/>
        <v/>
      </c>
      <c r="K752" s="151" t="str">
        <f t="shared" si="101"/>
        <v/>
      </c>
      <c r="L752" s="151" t="str">
        <f t="shared" si="102"/>
        <v/>
      </c>
      <c r="M752" s="151" t="str">
        <f t="shared" si="103"/>
        <v/>
      </c>
      <c r="N752" s="151" t="str">
        <f t="shared" si="104"/>
        <v/>
      </c>
      <c r="O752" s="151" t="str">
        <f t="shared" si="105"/>
        <v/>
      </c>
      <c r="P752" s="151" t="str">
        <f t="shared" si="106"/>
        <v/>
      </c>
      <c r="Q752" s="151" t="str">
        <f t="shared" si="107"/>
        <v/>
      </c>
    </row>
    <row r="753" spans="8:17">
      <c r="H753" s="139" t="str">
        <f>IF(ISTEXT(VLOOKUP(G753,Rubrieken!A:B,2,FALSE)),VLOOKUP(G753,Rubrieken!A:B,2,FALSE),"")</f>
        <v/>
      </c>
      <c r="I753" s="150">
        <f t="shared" si="99"/>
        <v>0</v>
      </c>
      <c r="J753" s="151" t="str">
        <f t="shared" si="100"/>
        <v/>
      </c>
      <c r="K753" s="151" t="str">
        <f t="shared" si="101"/>
        <v/>
      </c>
      <c r="L753" s="151" t="str">
        <f t="shared" si="102"/>
        <v/>
      </c>
      <c r="M753" s="151" t="str">
        <f t="shared" si="103"/>
        <v/>
      </c>
      <c r="N753" s="151" t="str">
        <f t="shared" si="104"/>
        <v/>
      </c>
      <c r="O753" s="151" t="str">
        <f t="shared" si="105"/>
        <v/>
      </c>
      <c r="P753" s="151" t="str">
        <f t="shared" si="106"/>
        <v/>
      </c>
      <c r="Q753" s="151" t="str">
        <f t="shared" si="107"/>
        <v/>
      </c>
    </row>
    <row r="754" spans="8:17">
      <c r="H754" s="139" t="str">
        <f>IF(ISTEXT(VLOOKUP(G754,Rubrieken!A:B,2,FALSE)),VLOOKUP(G754,Rubrieken!A:B,2,FALSE),"")</f>
        <v/>
      </c>
      <c r="I754" s="150">
        <f t="shared" si="99"/>
        <v>0</v>
      </c>
      <c r="J754" s="151" t="str">
        <f t="shared" si="100"/>
        <v/>
      </c>
      <c r="K754" s="151" t="str">
        <f t="shared" si="101"/>
        <v/>
      </c>
      <c r="L754" s="151" t="str">
        <f t="shared" si="102"/>
        <v/>
      </c>
      <c r="M754" s="151" t="str">
        <f t="shared" si="103"/>
        <v/>
      </c>
      <c r="N754" s="151" t="str">
        <f t="shared" si="104"/>
        <v/>
      </c>
      <c r="O754" s="151" t="str">
        <f t="shared" si="105"/>
        <v/>
      </c>
      <c r="P754" s="151" t="str">
        <f t="shared" si="106"/>
        <v/>
      </c>
      <c r="Q754" s="151" t="str">
        <f t="shared" si="107"/>
        <v/>
      </c>
    </row>
    <row r="755" spans="8:17">
      <c r="H755" s="139" t="str">
        <f>IF(ISTEXT(VLOOKUP(G755,Rubrieken!A:B,2,FALSE)),VLOOKUP(G755,Rubrieken!A:B,2,FALSE),"")</f>
        <v/>
      </c>
      <c r="I755" s="150">
        <f t="shared" si="99"/>
        <v>0</v>
      </c>
      <c r="J755" s="151" t="str">
        <f t="shared" si="100"/>
        <v/>
      </c>
      <c r="K755" s="151" t="str">
        <f t="shared" si="101"/>
        <v/>
      </c>
      <c r="L755" s="151" t="str">
        <f t="shared" si="102"/>
        <v/>
      </c>
      <c r="M755" s="151" t="str">
        <f t="shared" si="103"/>
        <v/>
      </c>
      <c r="N755" s="151" t="str">
        <f t="shared" si="104"/>
        <v/>
      </c>
      <c r="O755" s="151" t="str">
        <f t="shared" si="105"/>
        <v/>
      </c>
      <c r="P755" s="151" t="str">
        <f t="shared" si="106"/>
        <v/>
      </c>
      <c r="Q755" s="151" t="str">
        <f t="shared" si="107"/>
        <v/>
      </c>
    </row>
    <row r="756" spans="8:17">
      <c r="H756" s="139" t="str">
        <f>IF(ISTEXT(VLOOKUP(G756,Rubrieken!A:B,2,FALSE)),VLOOKUP(G756,Rubrieken!A:B,2,FALSE),"")</f>
        <v/>
      </c>
      <c r="I756" s="150">
        <f t="shared" si="99"/>
        <v>0</v>
      </c>
      <c r="J756" s="151" t="str">
        <f t="shared" si="100"/>
        <v/>
      </c>
      <c r="K756" s="151" t="str">
        <f t="shared" si="101"/>
        <v/>
      </c>
      <c r="L756" s="151" t="str">
        <f t="shared" si="102"/>
        <v/>
      </c>
      <c r="M756" s="151" t="str">
        <f t="shared" si="103"/>
        <v/>
      </c>
      <c r="N756" s="151" t="str">
        <f t="shared" si="104"/>
        <v/>
      </c>
      <c r="O756" s="151" t="str">
        <f t="shared" si="105"/>
        <v/>
      </c>
      <c r="P756" s="151" t="str">
        <f t="shared" si="106"/>
        <v/>
      </c>
      <c r="Q756" s="151" t="str">
        <f t="shared" si="107"/>
        <v/>
      </c>
    </row>
    <row r="757" spans="8:17">
      <c r="H757" s="139" t="str">
        <f>IF(ISTEXT(VLOOKUP(G757,Rubrieken!A:B,2,FALSE)),VLOOKUP(G757,Rubrieken!A:B,2,FALSE),"")</f>
        <v/>
      </c>
      <c r="I757" s="150">
        <f t="shared" si="99"/>
        <v>0</v>
      </c>
      <c r="J757" s="151" t="str">
        <f t="shared" si="100"/>
        <v/>
      </c>
      <c r="K757" s="151" t="str">
        <f t="shared" si="101"/>
        <v/>
      </c>
      <c r="L757" s="151" t="str">
        <f t="shared" si="102"/>
        <v/>
      </c>
      <c r="M757" s="151" t="str">
        <f t="shared" si="103"/>
        <v/>
      </c>
      <c r="N757" s="151" t="str">
        <f t="shared" si="104"/>
        <v/>
      </c>
      <c r="O757" s="151" t="str">
        <f t="shared" si="105"/>
        <v/>
      </c>
      <c r="P757" s="151" t="str">
        <f t="shared" si="106"/>
        <v/>
      </c>
      <c r="Q757" s="151" t="str">
        <f t="shared" si="107"/>
        <v/>
      </c>
    </row>
    <row r="758" spans="8:17">
      <c r="H758" s="139" t="str">
        <f>IF(ISTEXT(VLOOKUP(G758,Rubrieken!A:B,2,FALSE)),VLOOKUP(G758,Rubrieken!A:B,2,FALSE),"")</f>
        <v/>
      </c>
      <c r="I758" s="150">
        <f t="shared" si="99"/>
        <v>0</v>
      </c>
      <c r="J758" s="151" t="str">
        <f t="shared" si="100"/>
        <v/>
      </c>
      <c r="K758" s="151" t="str">
        <f t="shared" si="101"/>
        <v/>
      </c>
      <c r="L758" s="151" t="str">
        <f t="shared" si="102"/>
        <v/>
      </c>
      <c r="M758" s="151" t="str">
        <f t="shared" si="103"/>
        <v/>
      </c>
      <c r="N758" s="151" t="str">
        <f t="shared" si="104"/>
        <v/>
      </c>
      <c r="O758" s="151" t="str">
        <f t="shared" si="105"/>
        <v/>
      </c>
      <c r="P758" s="151" t="str">
        <f t="shared" si="106"/>
        <v/>
      </c>
      <c r="Q758" s="151" t="str">
        <f t="shared" si="107"/>
        <v/>
      </c>
    </row>
    <row r="759" spans="8:17">
      <c r="H759" s="139" t="str">
        <f>IF(ISTEXT(VLOOKUP(G759,Rubrieken!A:B,2,FALSE)),VLOOKUP(G759,Rubrieken!A:B,2,FALSE),"")</f>
        <v/>
      </c>
      <c r="I759" s="150">
        <f t="shared" ref="I759:I822" si="108">D759-E759+F759</f>
        <v>0</v>
      </c>
      <c r="J759" s="151" t="str">
        <f t="shared" si="100"/>
        <v/>
      </c>
      <c r="K759" s="151" t="str">
        <f t="shared" si="101"/>
        <v/>
      </c>
      <c r="L759" s="151" t="str">
        <f t="shared" si="102"/>
        <v/>
      </c>
      <c r="M759" s="151" t="str">
        <f t="shared" si="103"/>
        <v/>
      </c>
      <c r="N759" s="151" t="str">
        <f t="shared" si="104"/>
        <v/>
      </c>
      <c r="O759" s="151" t="str">
        <f t="shared" si="105"/>
        <v/>
      </c>
      <c r="P759" s="151" t="str">
        <f t="shared" si="106"/>
        <v/>
      </c>
      <c r="Q759" s="151" t="str">
        <f t="shared" si="107"/>
        <v/>
      </c>
    </row>
    <row r="760" spans="8:17">
      <c r="H760" s="139" t="str">
        <f>IF(ISTEXT(VLOOKUP(G760,Rubrieken!A:B,2,FALSE)),VLOOKUP(G760,Rubrieken!A:B,2,FALSE),"")</f>
        <v/>
      </c>
      <c r="I760" s="150">
        <f t="shared" si="108"/>
        <v>0</v>
      </c>
      <c r="J760" s="151" t="str">
        <f t="shared" si="100"/>
        <v/>
      </c>
      <c r="K760" s="151" t="str">
        <f t="shared" si="101"/>
        <v/>
      </c>
      <c r="L760" s="151" t="str">
        <f t="shared" si="102"/>
        <v/>
      </c>
      <c r="M760" s="151" t="str">
        <f t="shared" si="103"/>
        <v/>
      </c>
      <c r="N760" s="151" t="str">
        <f t="shared" si="104"/>
        <v/>
      </c>
      <c r="O760" s="151" t="str">
        <f t="shared" si="105"/>
        <v/>
      </c>
      <c r="P760" s="151" t="str">
        <f t="shared" si="106"/>
        <v/>
      </c>
      <c r="Q760" s="151" t="str">
        <f t="shared" si="107"/>
        <v/>
      </c>
    </row>
    <row r="761" spans="8:17">
      <c r="H761" s="139" t="str">
        <f>IF(ISTEXT(VLOOKUP(G761,Rubrieken!A:B,2,FALSE)),VLOOKUP(G761,Rubrieken!A:B,2,FALSE),"")</f>
        <v/>
      </c>
      <c r="I761" s="150">
        <f t="shared" si="108"/>
        <v>0</v>
      </c>
      <c r="J761" s="151" t="str">
        <f t="shared" si="100"/>
        <v/>
      </c>
      <c r="K761" s="151" t="str">
        <f t="shared" si="101"/>
        <v/>
      </c>
      <c r="L761" s="151" t="str">
        <f t="shared" si="102"/>
        <v/>
      </c>
      <c r="M761" s="151" t="str">
        <f t="shared" si="103"/>
        <v/>
      </c>
      <c r="N761" s="151" t="str">
        <f t="shared" si="104"/>
        <v/>
      </c>
      <c r="O761" s="151" t="str">
        <f t="shared" si="105"/>
        <v/>
      </c>
      <c r="P761" s="151" t="str">
        <f t="shared" si="106"/>
        <v/>
      </c>
      <c r="Q761" s="151" t="str">
        <f t="shared" si="107"/>
        <v/>
      </c>
    </row>
    <row r="762" spans="8:17">
      <c r="H762" s="139" t="str">
        <f>IF(ISTEXT(VLOOKUP(G762,Rubrieken!A:B,2,FALSE)),VLOOKUP(G762,Rubrieken!A:B,2,FALSE),"")</f>
        <v/>
      </c>
      <c r="I762" s="150">
        <f t="shared" si="108"/>
        <v>0</v>
      </c>
      <c r="J762" s="151" t="str">
        <f t="shared" si="100"/>
        <v/>
      </c>
      <c r="K762" s="151" t="str">
        <f t="shared" si="101"/>
        <v/>
      </c>
      <c r="L762" s="151" t="str">
        <f t="shared" si="102"/>
        <v/>
      </c>
      <c r="M762" s="151" t="str">
        <f t="shared" si="103"/>
        <v/>
      </c>
      <c r="N762" s="151" t="str">
        <f t="shared" si="104"/>
        <v/>
      </c>
      <c r="O762" s="151" t="str">
        <f t="shared" si="105"/>
        <v/>
      </c>
      <c r="P762" s="151" t="str">
        <f t="shared" si="106"/>
        <v/>
      </c>
      <c r="Q762" s="151" t="str">
        <f t="shared" si="107"/>
        <v/>
      </c>
    </row>
    <row r="763" spans="8:17">
      <c r="H763" s="139" t="str">
        <f>IF(ISTEXT(VLOOKUP(G763,Rubrieken!A:B,2,FALSE)),VLOOKUP(G763,Rubrieken!A:B,2,FALSE),"")</f>
        <v/>
      </c>
      <c r="I763" s="150">
        <f t="shared" si="108"/>
        <v>0</v>
      </c>
      <c r="J763" s="151" t="str">
        <f t="shared" si="100"/>
        <v/>
      </c>
      <c r="K763" s="151" t="str">
        <f t="shared" si="101"/>
        <v/>
      </c>
      <c r="L763" s="151" t="str">
        <f t="shared" si="102"/>
        <v/>
      </c>
      <c r="M763" s="151" t="str">
        <f t="shared" si="103"/>
        <v/>
      </c>
      <c r="N763" s="151" t="str">
        <f t="shared" si="104"/>
        <v/>
      </c>
      <c r="O763" s="151" t="str">
        <f t="shared" si="105"/>
        <v/>
      </c>
      <c r="P763" s="151" t="str">
        <f t="shared" si="106"/>
        <v/>
      </c>
      <c r="Q763" s="151" t="str">
        <f t="shared" si="107"/>
        <v/>
      </c>
    </row>
    <row r="764" spans="8:17">
      <c r="H764" s="139" t="str">
        <f>IF(ISTEXT(VLOOKUP(G764,Rubrieken!A:B,2,FALSE)),VLOOKUP(G764,Rubrieken!A:B,2,FALSE),"")</f>
        <v/>
      </c>
      <c r="I764" s="150">
        <f t="shared" si="108"/>
        <v>0</v>
      </c>
      <c r="J764" s="151" t="str">
        <f t="shared" si="100"/>
        <v/>
      </c>
      <c r="K764" s="151" t="str">
        <f t="shared" si="101"/>
        <v/>
      </c>
      <c r="L764" s="151" t="str">
        <f t="shared" si="102"/>
        <v/>
      </c>
      <c r="M764" s="151" t="str">
        <f t="shared" si="103"/>
        <v/>
      </c>
      <c r="N764" s="151" t="str">
        <f t="shared" si="104"/>
        <v/>
      </c>
      <c r="O764" s="151" t="str">
        <f t="shared" si="105"/>
        <v/>
      </c>
      <c r="P764" s="151" t="str">
        <f t="shared" si="106"/>
        <v/>
      </c>
      <c r="Q764" s="151" t="str">
        <f t="shared" si="107"/>
        <v/>
      </c>
    </row>
    <row r="765" spans="8:17">
      <c r="H765" s="139" t="str">
        <f>IF(ISTEXT(VLOOKUP(G765,Rubrieken!A:B,2,FALSE)),VLOOKUP(G765,Rubrieken!A:B,2,FALSE),"")</f>
        <v/>
      </c>
      <c r="I765" s="150">
        <f t="shared" si="108"/>
        <v>0</v>
      </c>
      <c r="J765" s="151" t="str">
        <f t="shared" si="100"/>
        <v/>
      </c>
      <c r="K765" s="151" t="str">
        <f t="shared" si="101"/>
        <v/>
      </c>
      <c r="L765" s="151" t="str">
        <f t="shared" si="102"/>
        <v/>
      </c>
      <c r="M765" s="151" t="str">
        <f t="shared" si="103"/>
        <v/>
      </c>
      <c r="N765" s="151" t="str">
        <f t="shared" si="104"/>
        <v/>
      </c>
      <c r="O765" s="151" t="str">
        <f t="shared" si="105"/>
        <v/>
      </c>
      <c r="P765" s="151" t="str">
        <f t="shared" si="106"/>
        <v/>
      </c>
      <c r="Q765" s="151" t="str">
        <f t="shared" si="107"/>
        <v/>
      </c>
    </row>
    <row r="766" spans="8:17">
      <c r="H766" s="139" t="str">
        <f>IF(ISTEXT(VLOOKUP(G766,Rubrieken!A:B,2,FALSE)),VLOOKUP(G766,Rubrieken!A:B,2,FALSE),"")</f>
        <v/>
      </c>
      <c r="I766" s="150">
        <f t="shared" si="108"/>
        <v>0</v>
      </c>
      <c r="J766" s="151" t="str">
        <f t="shared" si="100"/>
        <v/>
      </c>
      <c r="K766" s="151" t="str">
        <f t="shared" si="101"/>
        <v/>
      </c>
      <c r="L766" s="151" t="str">
        <f t="shared" si="102"/>
        <v/>
      </c>
      <c r="M766" s="151" t="str">
        <f t="shared" si="103"/>
        <v/>
      </c>
      <c r="N766" s="151" t="str">
        <f t="shared" si="104"/>
        <v/>
      </c>
      <c r="O766" s="151" t="str">
        <f t="shared" si="105"/>
        <v/>
      </c>
      <c r="P766" s="151" t="str">
        <f t="shared" si="106"/>
        <v/>
      </c>
      <c r="Q766" s="151" t="str">
        <f t="shared" si="107"/>
        <v/>
      </c>
    </row>
    <row r="767" spans="8:17">
      <c r="H767" s="139" t="str">
        <f>IF(ISTEXT(VLOOKUP(G767,Rubrieken!A:B,2,FALSE)),VLOOKUP(G767,Rubrieken!A:B,2,FALSE),"")</f>
        <v/>
      </c>
      <c r="I767" s="150">
        <f t="shared" si="108"/>
        <v>0</v>
      </c>
      <c r="J767" s="151" t="str">
        <f t="shared" si="100"/>
        <v/>
      </c>
      <c r="K767" s="151" t="str">
        <f t="shared" si="101"/>
        <v/>
      </c>
      <c r="L767" s="151" t="str">
        <f t="shared" si="102"/>
        <v/>
      </c>
      <c r="M767" s="151" t="str">
        <f t="shared" si="103"/>
        <v/>
      </c>
      <c r="N767" s="151" t="str">
        <f t="shared" si="104"/>
        <v/>
      </c>
      <c r="O767" s="151" t="str">
        <f t="shared" si="105"/>
        <v/>
      </c>
      <c r="P767" s="151" t="str">
        <f t="shared" si="106"/>
        <v/>
      </c>
      <c r="Q767" s="151" t="str">
        <f t="shared" si="107"/>
        <v/>
      </c>
    </row>
    <row r="768" spans="8:17">
      <c r="H768" s="139" t="str">
        <f>IF(ISTEXT(VLOOKUP(G768,Rubrieken!A:B,2,FALSE)),VLOOKUP(G768,Rubrieken!A:B,2,FALSE),"")</f>
        <v/>
      </c>
      <c r="I768" s="150">
        <f t="shared" si="108"/>
        <v>0</v>
      </c>
      <c r="J768" s="151" t="str">
        <f t="shared" si="100"/>
        <v/>
      </c>
      <c r="K768" s="151" t="str">
        <f t="shared" si="101"/>
        <v/>
      </c>
      <c r="L768" s="151" t="str">
        <f t="shared" si="102"/>
        <v/>
      </c>
      <c r="M768" s="151" t="str">
        <f t="shared" si="103"/>
        <v/>
      </c>
      <c r="N768" s="151" t="str">
        <f t="shared" si="104"/>
        <v/>
      </c>
      <c r="O768" s="151" t="str">
        <f t="shared" si="105"/>
        <v/>
      </c>
      <c r="P768" s="151" t="str">
        <f t="shared" si="106"/>
        <v/>
      </c>
      <c r="Q768" s="151" t="str">
        <f t="shared" si="107"/>
        <v/>
      </c>
    </row>
    <row r="769" spans="8:17">
      <c r="H769" s="139" t="str">
        <f>IF(ISTEXT(VLOOKUP(G769,Rubrieken!A:B,2,FALSE)),VLOOKUP(G769,Rubrieken!A:B,2,FALSE),"")</f>
        <v/>
      </c>
      <c r="I769" s="150">
        <f t="shared" si="108"/>
        <v>0</v>
      </c>
      <c r="J769" s="151" t="str">
        <f t="shared" si="100"/>
        <v/>
      </c>
      <c r="K769" s="151" t="str">
        <f t="shared" si="101"/>
        <v/>
      </c>
      <c r="L769" s="151" t="str">
        <f t="shared" si="102"/>
        <v/>
      </c>
      <c r="M769" s="151" t="str">
        <f t="shared" si="103"/>
        <v/>
      </c>
      <c r="N769" s="151" t="str">
        <f t="shared" si="104"/>
        <v/>
      </c>
      <c r="O769" s="151" t="str">
        <f t="shared" si="105"/>
        <v/>
      </c>
      <c r="P769" s="151" t="str">
        <f t="shared" si="106"/>
        <v/>
      </c>
      <c r="Q769" s="151" t="str">
        <f t="shared" si="107"/>
        <v/>
      </c>
    </row>
    <row r="770" spans="8:17">
      <c r="H770" s="139" t="str">
        <f>IF(ISTEXT(VLOOKUP(G770,Rubrieken!A:B,2,FALSE)),VLOOKUP(G770,Rubrieken!A:B,2,FALSE),"")</f>
        <v/>
      </c>
      <c r="I770" s="150">
        <f t="shared" si="108"/>
        <v>0</v>
      </c>
      <c r="J770" s="151" t="str">
        <f t="shared" si="100"/>
        <v/>
      </c>
      <c r="K770" s="151" t="str">
        <f t="shared" si="101"/>
        <v/>
      </c>
      <c r="L770" s="151" t="str">
        <f t="shared" si="102"/>
        <v/>
      </c>
      <c r="M770" s="151" t="str">
        <f t="shared" si="103"/>
        <v/>
      </c>
      <c r="N770" s="151" t="str">
        <f t="shared" si="104"/>
        <v/>
      </c>
      <c r="O770" s="151" t="str">
        <f t="shared" si="105"/>
        <v/>
      </c>
      <c r="P770" s="151" t="str">
        <f t="shared" si="106"/>
        <v/>
      </c>
      <c r="Q770" s="151" t="str">
        <f t="shared" si="107"/>
        <v/>
      </c>
    </row>
    <row r="771" spans="8:17">
      <c r="H771" s="139" t="str">
        <f>IF(ISTEXT(VLOOKUP(G771,Rubrieken!A:B,2,FALSE)),VLOOKUP(G771,Rubrieken!A:B,2,FALSE),"")</f>
        <v/>
      </c>
      <c r="I771" s="150">
        <f t="shared" si="108"/>
        <v>0</v>
      </c>
      <c r="J771" s="151" t="str">
        <f t="shared" si="100"/>
        <v/>
      </c>
      <c r="K771" s="151" t="str">
        <f t="shared" si="101"/>
        <v/>
      </c>
      <c r="L771" s="151" t="str">
        <f t="shared" si="102"/>
        <v/>
      </c>
      <c r="M771" s="151" t="str">
        <f t="shared" si="103"/>
        <v/>
      </c>
      <c r="N771" s="151" t="str">
        <f t="shared" si="104"/>
        <v/>
      </c>
      <c r="O771" s="151" t="str">
        <f t="shared" si="105"/>
        <v/>
      </c>
      <c r="P771" s="151" t="str">
        <f t="shared" si="106"/>
        <v/>
      </c>
      <c r="Q771" s="151" t="str">
        <f t="shared" si="107"/>
        <v/>
      </c>
    </row>
    <row r="772" spans="8:17">
      <c r="H772" s="139" t="str">
        <f>IF(ISTEXT(VLOOKUP(G772,Rubrieken!A:B,2,FALSE)),VLOOKUP(G772,Rubrieken!A:B,2,FALSE),"")</f>
        <v/>
      </c>
      <c r="I772" s="150">
        <f t="shared" si="108"/>
        <v>0</v>
      </c>
      <c r="J772" s="151" t="str">
        <f t="shared" si="100"/>
        <v/>
      </c>
      <c r="K772" s="151" t="str">
        <f t="shared" si="101"/>
        <v/>
      </c>
      <c r="L772" s="151" t="str">
        <f t="shared" si="102"/>
        <v/>
      </c>
      <c r="M772" s="151" t="str">
        <f t="shared" si="103"/>
        <v/>
      </c>
      <c r="N772" s="151" t="str">
        <f t="shared" si="104"/>
        <v/>
      </c>
      <c r="O772" s="151" t="str">
        <f t="shared" si="105"/>
        <v/>
      </c>
      <c r="P772" s="151" t="str">
        <f t="shared" si="106"/>
        <v/>
      </c>
      <c r="Q772" s="151" t="str">
        <f t="shared" si="107"/>
        <v/>
      </c>
    </row>
    <row r="773" spans="8:17">
      <c r="H773" s="139" t="str">
        <f>IF(ISTEXT(VLOOKUP(G773,Rubrieken!A:B,2,FALSE)),VLOOKUP(G773,Rubrieken!A:B,2,FALSE),"")</f>
        <v/>
      </c>
      <c r="I773" s="150">
        <f t="shared" si="108"/>
        <v>0</v>
      </c>
      <c r="J773" s="151" t="str">
        <f t="shared" si="100"/>
        <v/>
      </c>
      <c r="K773" s="151" t="str">
        <f t="shared" si="101"/>
        <v/>
      </c>
      <c r="L773" s="151" t="str">
        <f t="shared" si="102"/>
        <v/>
      </c>
      <c r="M773" s="151" t="str">
        <f t="shared" si="103"/>
        <v/>
      </c>
      <c r="N773" s="151" t="str">
        <f t="shared" si="104"/>
        <v/>
      </c>
      <c r="O773" s="151" t="str">
        <f t="shared" si="105"/>
        <v/>
      </c>
      <c r="P773" s="151" t="str">
        <f t="shared" si="106"/>
        <v/>
      </c>
      <c r="Q773" s="151" t="str">
        <f t="shared" si="107"/>
        <v/>
      </c>
    </row>
    <row r="774" spans="8:17">
      <c r="H774" s="139" t="str">
        <f>IF(ISTEXT(VLOOKUP(G774,Rubrieken!A:B,2,FALSE)),VLOOKUP(G774,Rubrieken!A:B,2,FALSE),"")</f>
        <v/>
      </c>
      <c r="I774" s="150">
        <f t="shared" si="108"/>
        <v>0</v>
      </c>
      <c r="J774" s="151" t="str">
        <f t="shared" si="100"/>
        <v/>
      </c>
      <c r="K774" s="151" t="str">
        <f t="shared" si="101"/>
        <v/>
      </c>
      <c r="L774" s="151" t="str">
        <f t="shared" si="102"/>
        <v/>
      </c>
      <c r="M774" s="151" t="str">
        <f t="shared" si="103"/>
        <v/>
      </c>
      <c r="N774" s="151" t="str">
        <f t="shared" si="104"/>
        <v/>
      </c>
      <c r="O774" s="151" t="str">
        <f t="shared" si="105"/>
        <v/>
      </c>
      <c r="P774" s="151" t="str">
        <f t="shared" si="106"/>
        <v/>
      </c>
      <c r="Q774" s="151" t="str">
        <f t="shared" si="107"/>
        <v/>
      </c>
    </row>
    <row r="775" spans="8:17">
      <c r="H775" s="139" t="str">
        <f>IF(ISTEXT(VLOOKUP(G775,Rubrieken!A:B,2,FALSE)),VLOOKUP(G775,Rubrieken!A:B,2,FALSE),"")</f>
        <v/>
      </c>
      <c r="I775" s="150">
        <f t="shared" si="108"/>
        <v>0</v>
      </c>
      <c r="J775" s="151" t="str">
        <f t="shared" si="100"/>
        <v/>
      </c>
      <c r="K775" s="151" t="str">
        <f t="shared" si="101"/>
        <v/>
      </c>
      <c r="L775" s="151" t="str">
        <f t="shared" si="102"/>
        <v/>
      </c>
      <c r="M775" s="151" t="str">
        <f t="shared" si="103"/>
        <v/>
      </c>
      <c r="N775" s="151" t="str">
        <f t="shared" si="104"/>
        <v/>
      </c>
      <c r="O775" s="151" t="str">
        <f t="shared" si="105"/>
        <v/>
      </c>
      <c r="P775" s="151" t="str">
        <f t="shared" si="106"/>
        <v/>
      </c>
      <c r="Q775" s="151" t="str">
        <f t="shared" si="107"/>
        <v/>
      </c>
    </row>
    <row r="776" spans="8:17">
      <c r="H776" s="139" t="str">
        <f>IF(ISTEXT(VLOOKUP(G776,Rubrieken!A:B,2,FALSE)),VLOOKUP(G776,Rubrieken!A:B,2,FALSE),"")</f>
        <v/>
      </c>
      <c r="I776" s="150">
        <f t="shared" si="108"/>
        <v>0</v>
      </c>
      <c r="J776" s="151" t="str">
        <f t="shared" ref="J776:J839" si="109">CONCATENATE(K776,L776,M776,N776,O776,P776)</f>
        <v/>
      </c>
      <c r="K776" s="151" t="str">
        <f t="shared" ref="K776:K839" si="110">IF(AND(D776=0,E776=0),"",IF(H776="","Er is nog geen rubriek ingevuld. ",""))</f>
        <v/>
      </c>
      <c r="L776" s="151" t="str">
        <f t="shared" ref="L776:L839" si="111">IF(AND(ISNUMBER(D776),ISNUMBER(E776),(D776*E776)^2&gt;0),"Bedrag in en uit zijn beiden ingevuld. ","")</f>
        <v/>
      </c>
      <c r="M776" s="151" t="str">
        <f t="shared" ref="M776:M839" si="112">IF(AND(D776&gt;0,ISNUMBER(F776&gt;0)),"Geen btw bij bank inkomsten. ","")</f>
        <v/>
      </c>
      <c r="N776" s="151" t="str">
        <f t="shared" ref="N776:N839" si="113">IF(ISNUMBER(E776),IF(F776/0.182&gt;E776,"Btw is groter dan 21%. ",""),"")</f>
        <v/>
      </c>
      <c r="O776" s="151" t="str">
        <f t="shared" ref="O776:O839" si="114">IF(I776=0,"",IF(Q776="","Geen datum ingevuld. ",""))</f>
        <v/>
      </c>
      <c r="P776" s="151" t="str">
        <f t="shared" ref="P776:P839" si="115">IF(I776&lt;&gt;0,IF(CONCATENATE(K776,L776,M776,N776,O776)="","Hele regel is goed!",""),"")</f>
        <v/>
      </c>
      <c r="Q776" s="151" t="str">
        <f t="shared" ref="Q776:Q839" si="116">IF(B776="","",CEILING(MONTH(B776)/3,1))</f>
        <v/>
      </c>
    </row>
    <row r="777" spans="8:17">
      <c r="H777" s="139" t="str">
        <f>IF(ISTEXT(VLOOKUP(G777,Rubrieken!A:B,2,FALSE)),VLOOKUP(G777,Rubrieken!A:B,2,FALSE),"")</f>
        <v/>
      </c>
      <c r="I777" s="150">
        <f t="shared" si="108"/>
        <v>0</v>
      </c>
      <c r="J777" s="151" t="str">
        <f t="shared" si="109"/>
        <v/>
      </c>
      <c r="K777" s="151" t="str">
        <f t="shared" si="110"/>
        <v/>
      </c>
      <c r="L777" s="151" t="str">
        <f t="shared" si="111"/>
        <v/>
      </c>
      <c r="M777" s="151" t="str">
        <f t="shared" si="112"/>
        <v/>
      </c>
      <c r="N777" s="151" t="str">
        <f t="shared" si="113"/>
        <v/>
      </c>
      <c r="O777" s="151" t="str">
        <f t="shared" si="114"/>
        <v/>
      </c>
      <c r="P777" s="151" t="str">
        <f t="shared" si="115"/>
        <v/>
      </c>
      <c r="Q777" s="151" t="str">
        <f t="shared" si="116"/>
        <v/>
      </c>
    </row>
    <row r="778" spans="8:17">
      <c r="H778" s="139" t="str">
        <f>IF(ISTEXT(VLOOKUP(G778,Rubrieken!A:B,2,FALSE)),VLOOKUP(G778,Rubrieken!A:B,2,FALSE),"")</f>
        <v/>
      </c>
      <c r="I778" s="150">
        <f t="shared" si="108"/>
        <v>0</v>
      </c>
      <c r="J778" s="151" t="str">
        <f t="shared" si="109"/>
        <v/>
      </c>
      <c r="K778" s="151" t="str">
        <f t="shared" si="110"/>
        <v/>
      </c>
      <c r="L778" s="151" t="str">
        <f t="shared" si="111"/>
        <v/>
      </c>
      <c r="M778" s="151" t="str">
        <f t="shared" si="112"/>
        <v/>
      </c>
      <c r="N778" s="151" t="str">
        <f t="shared" si="113"/>
        <v/>
      </c>
      <c r="O778" s="151" t="str">
        <f t="shared" si="114"/>
        <v/>
      </c>
      <c r="P778" s="151" t="str">
        <f t="shared" si="115"/>
        <v/>
      </c>
      <c r="Q778" s="151" t="str">
        <f t="shared" si="116"/>
        <v/>
      </c>
    </row>
    <row r="779" spans="8:17">
      <c r="H779" s="139" t="str">
        <f>IF(ISTEXT(VLOOKUP(G779,Rubrieken!A:B,2,FALSE)),VLOOKUP(G779,Rubrieken!A:B,2,FALSE),"")</f>
        <v/>
      </c>
      <c r="I779" s="150">
        <f t="shared" si="108"/>
        <v>0</v>
      </c>
      <c r="J779" s="151" t="str">
        <f t="shared" si="109"/>
        <v/>
      </c>
      <c r="K779" s="151" t="str">
        <f t="shared" si="110"/>
        <v/>
      </c>
      <c r="L779" s="151" t="str">
        <f t="shared" si="111"/>
        <v/>
      </c>
      <c r="M779" s="151" t="str">
        <f t="shared" si="112"/>
        <v/>
      </c>
      <c r="N779" s="151" t="str">
        <f t="shared" si="113"/>
        <v/>
      </c>
      <c r="O779" s="151" t="str">
        <f t="shared" si="114"/>
        <v/>
      </c>
      <c r="P779" s="151" t="str">
        <f t="shared" si="115"/>
        <v/>
      </c>
      <c r="Q779" s="151" t="str">
        <f t="shared" si="116"/>
        <v/>
      </c>
    </row>
    <row r="780" spans="8:17">
      <c r="H780" s="139" t="str">
        <f>IF(ISTEXT(VLOOKUP(G780,Rubrieken!A:B,2,FALSE)),VLOOKUP(G780,Rubrieken!A:B,2,FALSE),"")</f>
        <v/>
      </c>
      <c r="I780" s="150">
        <f t="shared" si="108"/>
        <v>0</v>
      </c>
      <c r="J780" s="151" t="str">
        <f t="shared" si="109"/>
        <v/>
      </c>
      <c r="K780" s="151" t="str">
        <f t="shared" si="110"/>
        <v/>
      </c>
      <c r="L780" s="151" t="str">
        <f t="shared" si="111"/>
        <v/>
      </c>
      <c r="M780" s="151" t="str">
        <f t="shared" si="112"/>
        <v/>
      </c>
      <c r="N780" s="151" t="str">
        <f t="shared" si="113"/>
        <v/>
      </c>
      <c r="O780" s="151" t="str">
        <f t="shared" si="114"/>
        <v/>
      </c>
      <c r="P780" s="151" t="str">
        <f t="shared" si="115"/>
        <v/>
      </c>
      <c r="Q780" s="151" t="str">
        <f t="shared" si="116"/>
        <v/>
      </c>
    </row>
    <row r="781" spans="8:17">
      <c r="H781" s="139" t="str">
        <f>IF(ISTEXT(VLOOKUP(G781,Rubrieken!A:B,2,FALSE)),VLOOKUP(G781,Rubrieken!A:B,2,FALSE),"")</f>
        <v/>
      </c>
      <c r="I781" s="150">
        <f t="shared" si="108"/>
        <v>0</v>
      </c>
      <c r="J781" s="151" t="str">
        <f t="shared" si="109"/>
        <v/>
      </c>
      <c r="K781" s="151" t="str">
        <f t="shared" si="110"/>
        <v/>
      </c>
      <c r="L781" s="151" t="str">
        <f t="shared" si="111"/>
        <v/>
      </c>
      <c r="M781" s="151" t="str">
        <f t="shared" si="112"/>
        <v/>
      </c>
      <c r="N781" s="151" t="str">
        <f t="shared" si="113"/>
        <v/>
      </c>
      <c r="O781" s="151" t="str">
        <f t="shared" si="114"/>
        <v/>
      </c>
      <c r="P781" s="151" t="str">
        <f t="shared" si="115"/>
        <v/>
      </c>
      <c r="Q781" s="151" t="str">
        <f t="shared" si="116"/>
        <v/>
      </c>
    </row>
    <row r="782" spans="8:17">
      <c r="H782" s="139" t="str">
        <f>IF(ISTEXT(VLOOKUP(G782,Rubrieken!A:B,2,FALSE)),VLOOKUP(G782,Rubrieken!A:B,2,FALSE),"")</f>
        <v/>
      </c>
      <c r="I782" s="150">
        <f t="shared" si="108"/>
        <v>0</v>
      </c>
      <c r="J782" s="151" t="str">
        <f t="shared" si="109"/>
        <v/>
      </c>
      <c r="K782" s="151" t="str">
        <f t="shared" si="110"/>
        <v/>
      </c>
      <c r="L782" s="151" t="str">
        <f t="shared" si="111"/>
        <v/>
      </c>
      <c r="M782" s="151" t="str">
        <f t="shared" si="112"/>
        <v/>
      </c>
      <c r="N782" s="151" t="str">
        <f t="shared" si="113"/>
        <v/>
      </c>
      <c r="O782" s="151" t="str">
        <f t="shared" si="114"/>
        <v/>
      </c>
      <c r="P782" s="151" t="str">
        <f t="shared" si="115"/>
        <v/>
      </c>
      <c r="Q782" s="151" t="str">
        <f t="shared" si="116"/>
        <v/>
      </c>
    </row>
    <row r="783" spans="8:17">
      <c r="H783" s="139" t="str">
        <f>IF(ISTEXT(VLOOKUP(G783,Rubrieken!A:B,2,FALSE)),VLOOKUP(G783,Rubrieken!A:B,2,FALSE),"")</f>
        <v/>
      </c>
      <c r="I783" s="150">
        <f t="shared" si="108"/>
        <v>0</v>
      </c>
      <c r="J783" s="151" t="str">
        <f t="shared" si="109"/>
        <v/>
      </c>
      <c r="K783" s="151" t="str">
        <f t="shared" si="110"/>
        <v/>
      </c>
      <c r="L783" s="151" t="str">
        <f t="shared" si="111"/>
        <v/>
      </c>
      <c r="M783" s="151" t="str">
        <f t="shared" si="112"/>
        <v/>
      </c>
      <c r="N783" s="151" t="str">
        <f t="shared" si="113"/>
        <v/>
      </c>
      <c r="O783" s="151" t="str">
        <f t="shared" si="114"/>
        <v/>
      </c>
      <c r="P783" s="151" t="str">
        <f t="shared" si="115"/>
        <v/>
      </c>
      <c r="Q783" s="151" t="str">
        <f t="shared" si="116"/>
        <v/>
      </c>
    </row>
    <row r="784" spans="8:17">
      <c r="H784" s="139" t="str">
        <f>IF(ISTEXT(VLOOKUP(G784,Rubrieken!A:B,2,FALSE)),VLOOKUP(G784,Rubrieken!A:B,2,FALSE),"")</f>
        <v/>
      </c>
      <c r="I784" s="150">
        <f t="shared" si="108"/>
        <v>0</v>
      </c>
      <c r="J784" s="151" t="str">
        <f t="shared" si="109"/>
        <v/>
      </c>
      <c r="K784" s="151" t="str">
        <f t="shared" si="110"/>
        <v/>
      </c>
      <c r="L784" s="151" t="str">
        <f t="shared" si="111"/>
        <v/>
      </c>
      <c r="M784" s="151" t="str">
        <f t="shared" si="112"/>
        <v/>
      </c>
      <c r="N784" s="151" t="str">
        <f t="shared" si="113"/>
        <v/>
      </c>
      <c r="O784" s="151" t="str">
        <f t="shared" si="114"/>
        <v/>
      </c>
      <c r="P784" s="151" t="str">
        <f t="shared" si="115"/>
        <v/>
      </c>
      <c r="Q784" s="151" t="str">
        <f t="shared" si="116"/>
        <v/>
      </c>
    </row>
    <row r="785" spans="8:17">
      <c r="H785" s="139" t="str">
        <f>IF(ISTEXT(VLOOKUP(G785,Rubrieken!A:B,2,FALSE)),VLOOKUP(G785,Rubrieken!A:B,2,FALSE),"")</f>
        <v/>
      </c>
      <c r="I785" s="150">
        <f t="shared" si="108"/>
        <v>0</v>
      </c>
      <c r="J785" s="151" t="str">
        <f t="shared" si="109"/>
        <v/>
      </c>
      <c r="K785" s="151" t="str">
        <f t="shared" si="110"/>
        <v/>
      </c>
      <c r="L785" s="151" t="str">
        <f t="shared" si="111"/>
        <v/>
      </c>
      <c r="M785" s="151" t="str">
        <f t="shared" si="112"/>
        <v/>
      </c>
      <c r="N785" s="151" t="str">
        <f t="shared" si="113"/>
        <v/>
      </c>
      <c r="O785" s="151" t="str">
        <f t="shared" si="114"/>
        <v/>
      </c>
      <c r="P785" s="151" t="str">
        <f t="shared" si="115"/>
        <v/>
      </c>
      <c r="Q785" s="151" t="str">
        <f t="shared" si="116"/>
        <v/>
      </c>
    </row>
    <row r="786" spans="8:17">
      <c r="H786" s="139" t="str">
        <f>IF(ISTEXT(VLOOKUP(G786,Rubrieken!A:B,2,FALSE)),VLOOKUP(G786,Rubrieken!A:B,2,FALSE),"")</f>
        <v/>
      </c>
      <c r="I786" s="150">
        <f t="shared" si="108"/>
        <v>0</v>
      </c>
      <c r="J786" s="151" t="str">
        <f t="shared" si="109"/>
        <v/>
      </c>
      <c r="K786" s="151" t="str">
        <f t="shared" si="110"/>
        <v/>
      </c>
      <c r="L786" s="151" t="str">
        <f t="shared" si="111"/>
        <v/>
      </c>
      <c r="M786" s="151" t="str">
        <f t="shared" si="112"/>
        <v/>
      </c>
      <c r="N786" s="151" t="str">
        <f t="shared" si="113"/>
        <v/>
      </c>
      <c r="O786" s="151" t="str">
        <f t="shared" si="114"/>
        <v/>
      </c>
      <c r="P786" s="151" t="str">
        <f t="shared" si="115"/>
        <v/>
      </c>
      <c r="Q786" s="151" t="str">
        <f t="shared" si="116"/>
        <v/>
      </c>
    </row>
    <row r="787" spans="8:17">
      <c r="H787" s="139" t="str">
        <f>IF(ISTEXT(VLOOKUP(G787,Rubrieken!A:B,2,FALSE)),VLOOKUP(G787,Rubrieken!A:B,2,FALSE),"")</f>
        <v/>
      </c>
      <c r="I787" s="150">
        <f t="shared" si="108"/>
        <v>0</v>
      </c>
      <c r="J787" s="151" t="str">
        <f t="shared" si="109"/>
        <v/>
      </c>
      <c r="K787" s="151" t="str">
        <f t="shared" si="110"/>
        <v/>
      </c>
      <c r="L787" s="151" t="str">
        <f t="shared" si="111"/>
        <v/>
      </c>
      <c r="M787" s="151" t="str">
        <f t="shared" si="112"/>
        <v/>
      </c>
      <c r="N787" s="151" t="str">
        <f t="shared" si="113"/>
        <v/>
      </c>
      <c r="O787" s="151" t="str">
        <f t="shared" si="114"/>
        <v/>
      </c>
      <c r="P787" s="151" t="str">
        <f t="shared" si="115"/>
        <v/>
      </c>
      <c r="Q787" s="151" t="str">
        <f t="shared" si="116"/>
        <v/>
      </c>
    </row>
    <row r="788" spans="8:17">
      <c r="H788" s="139" t="str">
        <f>IF(ISTEXT(VLOOKUP(G788,Rubrieken!A:B,2,FALSE)),VLOOKUP(G788,Rubrieken!A:B,2,FALSE),"")</f>
        <v/>
      </c>
      <c r="I788" s="150">
        <f t="shared" si="108"/>
        <v>0</v>
      </c>
      <c r="J788" s="151" t="str">
        <f t="shared" si="109"/>
        <v/>
      </c>
      <c r="K788" s="151" t="str">
        <f t="shared" si="110"/>
        <v/>
      </c>
      <c r="L788" s="151" t="str">
        <f t="shared" si="111"/>
        <v/>
      </c>
      <c r="M788" s="151" t="str">
        <f t="shared" si="112"/>
        <v/>
      </c>
      <c r="N788" s="151" t="str">
        <f t="shared" si="113"/>
        <v/>
      </c>
      <c r="O788" s="151" t="str">
        <f t="shared" si="114"/>
        <v/>
      </c>
      <c r="P788" s="151" t="str">
        <f t="shared" si="115"/>
        <v/>
      </c>
      <c r="Q788" s="151" t="str">
        <f t="shared" si="116"/>
        <v/>
      </c>
    </row>
    <row r="789" spans="8:17">
      <c r="H789" s="139" t="str">
        <f>IF(ISTEXT(VLOOKUP(G789,Rubrieken!A:B,2,FALSE)),VLOOKUP(G789,Rubrieken!A:B,2,FALSE),"")</f>
        <v/>
      </c>
      <c r="I789" s="150">
        <f t="shared" si="108"/>
        <v>0</v>
      </c>
      <c r="J789" s="151" t="str">
        <f t="shared" si="109"/>
        <v/>
      </c>
      <c r="K789" s="151" t="str">
        <f t="shared" si="110"/>
        <v/>
      </c>
      <c r="L789" s="151" t="str">
        <f t="shared" si="111"/>
        <v/>
      </c>
      <c r="M789" s="151" t="str">
        <f t="shared" si="112"/>
        <v/>
      </c>
      <c r="N789" s="151" t="str">
        <f t="shared" si="113"/>
        <v/>
      </c>
      <c r="O789" s="151" t="str">
        <f t="shared" si="114"/>
        <v/>
      </c>
      <c r="P789" s="151" t="str">
        <f t="shared" si="115"/>
        <v/>
      </c>
      <c r="Q789" s="151" t="str">
        <f t="shared" si="116"/>
        <v/>
      </c>
    </row>
    <row r="790" spans="8:17">
      <c r="H790" s="139" t="str">
        <f>IF(ISTEXT(VLOOKUP(G790,Rubrieken!A:B,2,FALSE)),VLOOKUP(G790,Rubrieken!A:B,2,FALSE),"")</f>
        <v/>
      </c>
      <c r="I790" s="150">
        <f t="shared" si="108"/>
        <v>0</v>
      </c>
      <c r="J790" s="151" t="str">
        <f t="shared" si="109"/>
        <v/>
      </c>
      <c r="K790" s="151" t="str">
        <f t="shared" si="110"/>
        <v/>
      </c>
      <c r="L790" s="151" t="str">
        <f t="shared" si="111"/>
        <v/>
      </c>
      <c r="M790" s="151" t="str">
        <f t="shared" si="112"/>
        <v/>
      </c>
      <c r="N790" s="151" t="str">
        <f t="shared" si="113"/>
        <v/>
      </c>
      <c r="O790" s="151" t="str">
        <f t="shared" si="114"/>
        <v/>
      </c>
      <c r="P790" s="151" t="str">
        <f t="shared" si="115"/>
        <v/>
      </c>
      <c r="Q790" s="151" t="str">
        <f t="shared" si="116"/>
        <v/>
      </c>
    </row>
    <row r="791" spans="8:17">
      <c r="H791" s="139" t="str">
        <f>IF(ISTEXT(VLOOKUP(G791,Rubrieken!A:B,2,FALSE)),VLOOKUP(G791,Rubrieken!A:B,2,FALSE),"")</f>
        <v/>
      </c>
      <c r="I791" s="150">
        <f t="shared" si="108"/>
        <v>0</v>
      </c>
      <c r="J791" s="151" t="str">
        <f t="shared" si="109"/>
        <v/>
      </c>
      <c r="K791" s="151" t="str">
        <f t="shared" si="110"/>
        <v/>
      </c>
      <c r="L791" s="151" t="str">
        <f t="shared" si="111"/>
        <v/>
      </c>
      <c r="M791" s="151" t="str">
        <f t="shared" si="112"/>
        <v/>
      </c>
      <c r="N791" s="151" t="str">
        <f t="shared" si="113"/>
        <v/>
      </c>
      <c r="O791" s="151" t="str">
        <f t="shared" si="114"/>
        <v/>
      </c>
      <c r="P791" s="151" t="str">
        <f t="shared" si="115"/>
        <v/>
      </c>
      <c r="Q791" s="151" t="str">
        <f t="shared" si="116"/>
        <v/>
      </c>
    </row>
    <row r="792" spans="8:17">
      <c r="H792" s="139" t="str">
        <f>IF(ISTEXT(VLOOKUP(G792,Rubrieken!A:B,2,FALSE)),VLOOKUP(G792,Rubrieken!A:B,2,FALSE),"")</f>
        <v/>
      </c>
      <c r="I792" s="150">
        <f t="shared" si="108"/>
        <v>0</v>
      </c>
      <c r="J792" s="151" t="str">
        <f t="shared" si="109"/>
        <v/>
      </c>
      <c r="K792" s="151" t="str">
        <f t="shared" si="110"/>
        <v/>
      </c>
      <c r="L792" s="151" t="str">
        <f t="shared" si="111"/>
        <v/>
      </c>
      <c r="M792" s="151" t="str">
        <f t="shared" si="112"/>
        <v/>
      </c>
      <c r="N792" s="151" t="str">
        <f t="shared" si="113"/>
        <v/>
      </c>
      <c r="O792" s="151" t="str">
        <f t="shared" si="114"/>
        <v/>
      </c>
      <c r="P792" s="151" t="str">
        <f t="shared" si="115"/>
        <v/>
      </c>
      <c r="Q792" s="151" t="str">
        <f t="shared" si="116"/>
        <v/>
      </c>
    </row>
    <row r="793" spans="8:17">
      <c r="H793" s="139" t="str">
        <f>IF(ISTEXT(VLOOKUP(G793,Rubrieken!A:B,2,FALSE)),VLOOKUP(G793,Rubrieken!A:B,2,FALSE),"")</f>
        <v/>
      </c>
      <c r="I793" s="150">
        <f t="shared" si="108"/>
        <v>0</v>
      </c>
      <c r="J793" s="151" t="str">
        <f t="shared" si="109"/>
        <v/>
      </c>
      <c r="K793" s="151" t="str">
        <f t="shared" si="110"/>
        <v/>
      </c>
      <c r="L793" s="151" t="str">
        <f t="shared" si="111"/>
        <v/>
      </c>
      <c r="M793" s="151" t="str">
        <f t="shared" si="112"/>
        <v/>
      </c>
      <c r="N793" s="151" t="str">
        <f t="shared" si="113"/>
        <v/>
      </c>
      <c r="O793" s="151" t="str">
        <f t="shared" si="114"/>
        <v/>
      </c>
      <c r="P793" s="151" t="str">
        <f t="shared" si="115"/>
        <v/>
      </c>
      <c r="Q793" s="151" t="str">
        <f t="shared" si="116"/>
        <v/>
      </c>
    </row>
    <row r="794" spans="8:17">
      <c r="H794" s="139" t="str">
        <f>IF(ISTEXT(VLOOKUP(G794,Rubrieken!A:B,2,FALSE)),VLOOKUP(G794,Rubrieken!A:B,2,FALSE),"")</f>
        <v/>
      </c>
      <c r="I794" s="150">
        <f t="shared" si="108"/>
        <v>0</v>
      </c>
      <c r="J794" s="151" t="str">
        <f t="shared" si="109"/>
        <v/>
      </c>
      <c r="K794" s="151" t="str">
        <f t="shared" si="110"/>
        <v/>
      </c>
      <c r="L794" s="151" t="str">
        <f t="shared" si="111"/>
        <v/>
      </c>
      <c r="M794" s="151" t="str">
        <f t="shared" si="112"/>
        <v/>
      </c>
      <c r="N794" s="151" t="str">
        <f t="shared" si="113"/>
        <v/>
      </c>
      <c r="O794" s="151" t="str">
        <f t="shared" si="114"/>
        <v/>
      </c>
      <c r="P794" s="151" t="str">
        <f t="shared" si="115"/>
        <v/>
      </c>
      <c r="Q794" s="151" t="str">
        <f t="shared" si="116"/>
        <v/>
      </c>
    </row>
    <row r="795" spans="8:17">
      <c r="H795" s="139" t="str">
        <f>IF(ISTEXT(VLOOKUP(G795,Rubrieken!A:B,2,FALSE)),VLOOKUP(G795,Rubrieken!A:B,2,FALSE),"")</f>
        <v/>
      </c>
      <c r="I795" s="150">
        <f t="shared" si="108"/>
        <v>0</v>
      </c>
      <c r="J795" s="151" t="str">
        <f t="shared" si="109"/>
        <v/>
      </c>
      <c r="K795" s="151" t="str">
        <f t="shared" si="110"/>
        <v/>
      </c>
      <c r="L795" s="151" t="str">
        <f t="shared" si="111"/>
        <v/>
      </c>
      <c r="M795" s="151" t="str">
        <f t="shared" si="112"/>
        <v/>
      </c>
      <c r="N795" s="151" t="str">
        <f t="shared" si="113"/>
        <v/>
      </c>
      <c r="O795" s="151" t="str">
        <f t="shared" si="114"/>
        <v/>
      </c>
      <c r="P795" s="151" t="str">
        <f t="shared" si="115"/>
        <v/>
      </c>
      <c r="Q795" s="151" t="str">
        <f t="shared" si="116"/>
        <v/>
      </c>
    </row>
    <row r="796" spans="8:17">
      <c r="H796" s="139" t="str">
        <f>IF(ISTEXT(VLOOKUP(G796,Rubrieken!A:B,2,FALSE)),VLOOKUP(G796,Rubrieken!A:B,2,FALSE),"")</f>
        <v/>
      </c>
      <c r="I796" s="150">
        <f t="shared" si="108"/>
        <v>0</v>
      </c>
      <c r="J796" s="151" t="str">
        <f t="shared" si="109"/>
        <v/>
      </c>
      <c r="K796" s="151" t="str">
        <f t="shared" si="110"/>
        <v/>
      </c>
      <c r="L796" s="151" t="str">
        <f t="shared" si="111"/>
        <v/>
      </c>
      <c r="M796" s="151" t="str">
        <f t="shared" si="112"/>
        <v/>
      </c>
      <c r="N796" s="151" t="str">
        <f t="shared" si="113"/>
        <v/>
      </c>
      <c r="O796" s="151" t="str">
        <f t="shared" si="114"/>
        <v/>
      </c>
      <c r="P796" s="151" t="str">
        <f t="shared" si="115"/>
        <v/>
      </c>
      <c r="Q796" s="151" t="str">
        <f t="shared" si="116"/>
        <v/>
      </c>
    </row>
    <row r="797" spans="8:17">
      <c r="H797" s="139" t="str">
        <f>IF(ISTEXT(VLOOKUP(G797,Rubrieken!A:B,2,FALSE)),VLOOKUP(G797,Rubrieken!A:B,2,FALSE),"")</f>
        <v/>
      </c>
      <c r="I797" s="150">
        <f t="shared" si="108"/>
        <v>0</v>
      </c>
      <c r="J797" s="151" t="str">
        <f t="shared" si="109"/>
        <v/>
      </c>
      <c r="K797" s="151" t="str">
        <f t="shared" si="110"/>
        <v/>
      </c>
      <c r="L797" s="151" t="str">
        <f t="shared" si="111"/>
        <v/>
      </c>
      <c r="M797" s="151" t="str">
        <f t="shared" si="112"/>
        <v/>
      </c>
      <c r="N797" s="151" t="str">
        <f t="shared" si="113"/>
        <v/>
      </c>
      <c r="O797" s="151" t="str">
        <f t="shared" si="114"/>
        <v/>
      </c>
      <c r="P797" s="151" t="str">
        <f t="shared" si="115"/>
        <v/>
      </c>
      <c r="Q797" s="151" t="str">
        <f t="shared" si="116"/>
        <v/>
      </c>
    </row>
    <row r="798" spans="8:17">
      <c r="H798" s="139" t="str">
        <f>IF(ISTEXT(VLOOKUP(G798,Rubrieken!A:B,2,FALSE)),VLOOKUP(G798,Rubrieken!A:B,2,FALSE),"")</f>
        <v/>
      </c>
      <c r="I798" s="150">
        <f t="shared" si="108"/>
        <v>0</v>
      </c>
      <c r="J798" s="151" t="str">
        <f t="shared" si="109"/>
        <v/>
      </c>
      <c r="K798" s="151" t="str">
        <f t="shared" si="110"/>
        <v/>
      </c>
      <c r="L798" s="151" t="str">
        <f t="shared" si="111"/>
        <v/>
      </c>
      <c r="M798" s="151" t="str">
        <f t="shared" si="112"/>
        <v/>
      </c>
      <c r="N798" s="151" t="str">
        <f t="shared" si="113"/>
        <v/>
      </c>
      <c r="O798" s="151" t="str">
        <f t="shared" si="114"/>
        <v/>
      </c>
      <c r="P798" s="151" t="str">
        <f t="shared" si="115"/>
        <v/>
      </c>
      <c r="Q798" s="151" t="str">
        <f t="shared" si="116"/>
        <v/>
      </c>
    </row>
    <row r="799" spans="8:17">
      <c r="H799" s="139" t="str">
        <f>IF(ISTEXT(VLOOKUP(G799,Rubrieken!A:B,2,FALSE)),VLOOKUP(G799,Rubrieken!A:B,2,FALSE),"")</f>
        <v/>
      </c>
      <c r="I799" s="150">
        <f t="shared" si="108"/>
        <v>0</v>
      </c>
      <c r="J799" s="151" t="str">
        <f t="shared" si="109"/>
        <v/>
      </c>
      <c r="K799" s="151" t="str">
        <f t="shared" si="110"/>
        <v/>
      </c>
      <c r="L799" s="151" t="str">
        <f t="shared" si="111"/>
        <v/>
      </c>
      <c r="M799" s="151" t="str">
        <f t="shared" si="112"/>
        <v/>
      </c>
      <c r="N799" s="151" t="str">
        <f t="shared" si="113"/>
        <v/>
      </c>
      <c r="O799" s="151" t="str">
        <f t="shared" si="114"/>
        <v/>
      </c>
      <c r="P799" s="151" t="str">
        <f t="shared" si="115"/>
        <v/>
      </c>
      <c r="Q799" s="151" t="str">
        <f t="shared" si="116"/>
        <v/>
      </c>
    </row>
    <row r="800" spans="8:17">
      <c r="H800" s="139" t="str">
        <f>IF(ISTEXT(VLOOKUP(G800,Rubrieken!A:B,2,FALSE)),VLOOKUP(G800,Rubrieken!A:B,2,FALSE),"")</f>
        <v/>
      </c>
      <c r="I800" s="150">
        <f t="shared" si="108"/>
        <v>0</v>
      </c>
      <c r="J800" s="151" t="str">
        <f t="shared" si="109"/>
        <v/>
      </c>
      <c r="K800" s="151" t="str">
        <f t="shared" si="110"/>
        <v/>
      </c>
      <c r="L800" s="151" t="str">
        <f t="shared" si="111"/>
        <v/>
      </c>
      <c r="M800" s="151" t="str">
        <f t="shared" si="112"/>
        <v/>
      </c>
      <c r="N800" s="151" t="str">
        <f t="shared" si="113"/>
        <v/>
      </c>
      <c r="O800" s="151" t="str">
        <f t="shared" si="114"/>
        <v/>
      </c>
      <c r="P800" s="151" t="str">
        <f t="shared" si="115"/>
        <v/>
      </c>
      <c r="Q800" s="151" t="str">
        <f t="shared" si="116"/>
        <v/>
      </c>
    </row>
    <row r="801" spans="8:17">
      <c r="H801" s="139" t="str">
        <f>IF(ISTEXT(VLOOKUP(G801,Rubrieken!A:B,2,FALSE)),VLOOKUP(G801,Rubrieken!A:B,2,FALSE),"")</f>
        <v/>
      </c>
      <c r="I801" s="150">
        <f t="shared" si="108"/>
        <v>0</v>
      </c>
      <c r="J801" s="151" t="str">
        <f t="shared" si="109"/>
        <v/>
      </c>
      <c r="K801" s="151" t="str">
        <f t="shared" si="110"/>
        <v/>
      </c>
      <c r="L801" s="151" t="str">
        <f t="shared" si="111"/>
        <v/>
      </c>
      <c r="M801" s="151" t="str">
        <f t="shared" si="112"/>
        <v/>
      </c>
      <c r="N801" s="151" t="str">
        <f t="shared" si="113"/>
        <v/>
      </c>
      <c r="O801" s="151" t="str">
        <f t="shared" si="114"/>
        <v/>
      </c>
      <c r="P801" s="151" t="str">
        <f t="shared" si="115"/>
        <v/>
      </c>
      <c r="Q801" s="151" t="str">
        <f t="shared" si="116"/>
        <v/>
      </c>
    </row>
    <row r="802" spans="8:17">
      <c r="H802" s="139" t="str">
        <f>IF(ISTEXT(VLOOKUP(G802,Rubrieken!A:B,2,FALSE)),VLOOKUP(G802,Rubrieken!A:B,2,FALSE),"")</f>
        <v/>
      </c>
      <c r="I802" s="150">
        <f t="shared" si="108"/>
        <v>0</v>
      </c>
      <c r="J802" s="151" t="str">
        <f t="shared" si="109"/>
        <v/>
      </c>
      <c r="K802" s="151" t="str">
        <f t="shared" si="110"/>
        <v/>
      </c>
      <c r="L802" s="151" t="str">
        <f t="shared" si="111"/>
        <v/>
      </c>
      <c r="M802" s="151" t="str">
        <f t="shared" si="112"/>
        <v/>
      </c>
      <c r="N802" s="151" t="str">
        <f t="shared" si="113"/>
        <v/>
      </c>
      <c r="O802" s="151" t="str">
        <f t="shared" si="114"/>
        <v/>
      </c>
      <c r="P802" s="151" t="str">
        <f t="shared" si="115"/>
        <v/>
      </c>
      <c r="Q802" s="151" t="str">
        <f t="shared" si="116"/>
        <v/>
      </c>
    </row>
    <row r="803" spans="8:17">
      <c r="H803" s="139" t="str">
        <f>IF(ISTEXT(VLOOKUP(G803,Rubrieken!A:B,2,FALSE)),VLOOKUP(G803,Rubrieken!A:B,2,FALSE),"")</f>
        <v/>
      </c>
      <c r="I803" s="150">
        <f t="shared" si="108"/>
        <v>0</v>
      </c>
      <c r="J803" s="151" t="str">
        <f t="shared" si="109"/>
        <v/>
      </c>
      <c r="K803" s="151" t="str">
        <f t="shared" si="110"/>
        <v/>
      </c>
      <c r="L803" s="151" t="str">
        <f t="shared" si="111"/>
        <v/>
      </c>
      <c r="M803" s="151" t="str">
        <f t="shared" si="112"/>
        <v/>
      </c>
      <c r="N803" s="151" t="str">
        <f t="shared" si="113"/>
        <v/>
      </c>
      <c r="O803" s="151" t="str">
        <f t="shared" si="114"/>
        <v/>
      </c>
      <c r="P803" s="151" t="str">
        <f t="shared" si="115"/>
        <v/>
      </c>
      <c r="Q803" s="151" t="str">
        <f t="shared" si="116"/>
        <v/>
      </c>
    </row>
    <row r="804" spans="8:17">
      <c r="H804" s="139" t="str">
        <f>IF(ISTEXT(VLOOKUP(G804,Rubrieken!A:B,2,FALSE)),VLOOKUP(G804,Rubrieken!A:B,2,FALSE),"")</f>
        <v/>
      </c>
      <c r="I804" s="150">
        <f t="shared" si="108"/>
        <v>0</v>
      </c>
      <c r="J804" s="151" t="str">
        <f t="shared" si="109"/>
        <v/>
      </c>
      <c r="K804" s="151" t="str">
        <f t="shared" si="110"/>
        <v/>
      </c>
      <c r="L804" s="151" t="str">
        <f t="shared" si="111"/>
        <v/>
      </c>
      <c r="M804" s="151" t="str">
        <f t="shared" si="112"/>
        <v/>
      </c>
      <c r="N804" s="151" t="str">
        <f t="shared" si="113"/>
        <v/>
      </c>
      <c r="O804" s="151" t="str">
        <f t="shared" si="114"/>
        <v/>
      </c>
      <c r="P804" s="151" t="str">
        <f t="shared" si="115"/>
        <v/>
      </c>
      <c r="Q804" s="151" t="str">
        <f t="shared" si="116"/>
        <v/>
      </c>
    </row>
    <row r="805" spans="8:17">
      <c r="H805" s="139" t="str">
        <f>IF(ISTEXT(VLOOKUP(G805,Rubrieken!A:B,2,FALSE)),VLOOKUP(G805,Rubrieken!A:B,2,FALSE),"")</f>
        <v/>
      </c>
      <c r="I805" s="150">
        <f t="shared" si="108"/>
        <v>0</v>
      </c>
      <c r="J805" s="151" t="str">
        <f t="shared" si="109"/>
        <v/>
      </c>
      <c r="K805" s="151" t="str">
        <f t="shared" si="110"/>
        <v/>
      </c>
      <c r="L805" s="151" t="str">
        <f t="shared" si="111"/>
        <v/>
      </c>
      <c r="M805" s="151" t="str">
        <f t="shared" si="112"/>
        <v/>
      </c>
      <c r="N805" s="151" t="str">
        <f t="shared" si="113"/>
        <v/>
      </c>
      <c r="O805" s="151" t="str">
        <f t="shared" si="114"/>
        <v/>
      </c>
      <c r="P805" s="151" t="str">
        <f t="shared" si="115"/>
        <v/>
      </c>
      <c r="Q805" s="151" t="str">
        <f t="shared" si="116"/>
        <v/>
      </c>
    </row>
    <row r="806" spans="8:17">
      <c r="H806" s="139" t="str">
        <f>IF(ISTEXT(VLOOKUP(G806,Rubrieken!A:B,2,FALSE)),VLOOKUP(G806,Rubrieken!A:B,2,FALSE),"")</f>
        <v/>
      </c>
      <c r="I806" s="150">
        <f t="shared" si="108"/>
        <v>0</v>
      </c>
      <c r="J806" s="151" t="str">
        <f t="shared" si="109"/>
        <v/>
      </c>
      <c r="K806" s="151" t="str">
        <f t="shared" si="110"/>
        <v/>
      </c>
      <c r="L806" s="151" t="str">
        <f t="shared" si="111"/>
        <v/>
      </c>
      <c r="M806" s="151" t="str">
        <f t="shared" si="112"/>
        <v/>
      </c>
      <c r="N806" s="151" t="str">
        <f t="shared" si="113"/>
        <v/>
      </c>
      <c r="O806" s="151" t="str">
        <f t="shared" si="114"/>
        <v/>
      </c>
      <c r="P806" s="151" t="str">
        <f t="shared" si="115"/>
        <v/>
      </c>
      <c r="Q806" s="151" t="str">
        <f t="shared" si="116"/>
        <v/>
      </c>
    </row>
    <row r="807" spans="8:17">
      <c r="H807" s="139" t="str">
        <f>IF(ISTEXT(VLOOKUP(G807,Rubrieken!A:B,2,FALSE)),VLOOKUP(G807,Rubrieken!A:B,2,FALSE),"")</f>
        <v/>
      </c>
      <c r="I807" s="150">
        <f t="shared" si="108"/>
        <v>0</v>
      </c>
      <c r="J807" s="151" t="str">
        <f t="shared" si="109"/>
        <v/>
      </c>
      <c r="K807" s="151" t="str">
        <f t="shared" si="110"/>
        <v/>
      </c>
      <c r="L807" s="151" t="str">
        <f t="shared" si="111"/>
        <v/>
      </c>
      <c r="M807" s="151" t="str">
        <f t="shared" si="112"/>
        <v/>
      </c>
      <c r="N807" s="151" t="str">
        <f t="shared" si="113"/>
        <v/>
      </c>
      <c r="O807" s="151" t="str">
        <f t="shared" si="114"/>
        <v/>
      </c>
      <c r="P807" s="151" t="str">
        <f t="shared" si="115"/>
        <v/>
      </c>
      <c r="Q807" s="151" t="str">
        <f t="shared" si="116"/>
        <v/>
      </c>
    </row>
    <row r="808" spans="8:17">
      <c r="H808" s="139" t="str">
        <f>IF(ISTEXT(VLOOKUP(G808,Rubrieken!A:B,2,FALSE)),VLOOKUP(G808,Rubrieken!A:B,2,FALSE),"")</f>
        <v/>
      </c>
      <c r="I808" s="150">
        <f t="shared" si="108"/>
        <v>0</v>
      </c>
      <c r="J808" s="151" t="str">
        <f t="shared" si="109"/>
        <v/>
      </c>
      <c r="K808" s="151" t="str">
        <f t="shared" si="110"/>
        <v/>
      </c>
      <c r="L808" s="151" t="str">
        <f t="shared" si="111"/>
        <v/>
      </c>
      <c r="M808" s="151" t="str">
        <f t="shared" si="112"/>
        <v/>
      </c>
      <c r="N808" s="151" t="str">
        <f t="shared" si="113"/>
        <v/>
      </c>
      <c r="O808" s="151" t="str">
        <f t="shared" si="114"/>
        <v/>
      </c>
      <c r="P808" s="151" t="str">
        <f t="shared" si="115"/>
        <v/>
      </c>
      <c r="Q808" s="151" t="str">
        <f t="shared" si="116"/>
        <v/>
      </c>
    </row>
    <row r="809" spans="8:17">
      <c r="H809" s="139" t="str">
        <f>IF(ISTEXT(VLOOKUP(G809,Rubrieken!A:B,2,FALSE)),VLOOKUP(G809,Rubrieken!A:B,2,FALSE),"")</f>
        <v/>
      </c>
      <c r="I809" s="150">
        <f t="shared" si="108"/>
        <v>0</v>
      </c>
      <c r="J809" s="151" t="str">
        <f t="shared" si="109"/>
        <v/>
      </c>
      <c r="K809" s="151" t="str">
        <f t="shared" si="110"/>
        <v/>
      </c>
      <c r="L809" s="151" t="str">
        <f t="shared" si="111"/>
        <v/>
      </c>
      <c r="M809" s="151" t="str">
        <f t="shared" si="112"/>
        <v/>
      </c>
      <c r="N809" s="151" t="str">
        <f t="shared" si="113"/>
        <v/>
      </c>
      <c r="O809" s="151" t="str">
        <f t="shared" si="114"/>
        <v/>
      </c>
      <c r="P809" s="151" t="str">
        <f t="shared" si="115"/>
        <v/>
      </c>
      <c r="Q809" s="151" t="str">
        <f t="shared" si="116"/>
        <v/>
      </c>
    </row>
    <row r="810" spans="8:17">
      <c r="H810" s="139" t="str">
        <f>IF(ISTEXT(VLOOKUP(G810,Rubrieken!A:B,2,FALSE)),VLOOKUP(G810,Rubrieken!A:B,2,FALSE),"")</f>
        <v/>
      </c>
      <c r="I810" s="150">
        <f t="shared" si="108"/>
        <v>0</v>
      </c>
      <c r="J810" s="151" t="str">
        <f t="shared" si="109"/>
        <v/>
      </c>
      <c r="K810" s="151" t="str">
        <f t="shared" si="110"/>
        <v/>
      </c>
      <c r="L810" s="151" t="str">
        <f t="shared" si="111"/>
        <v/>
      </c>
      <c r="M810" s="151" t="str">
        <f t="shared" si="112"/>
        <v/>
      </c>
      <c r="N810" s="151" t="str">
        <f t="shared" si="113"/>
        <v/>
      </c>
      <c r="O810" s="151" t="str">
        <f t="shared" si="114"/>
        <v/>
      </c>
      <c r="P810" s="151" t="str">
        <f t="shared" si="115"/>
        <v/>
      </c>
      <c r="Q810" s="151" t="str">
        <f t="shared" si="116"/>
        <v/>
      </c>
    </row>
    <row r="811" spans="8:17">
      <c r="H811" s="139" t="str">
        <f>IF(ISTEXT(VLOOKUP(G811,Rubrieken!A:B,2,FALSE)),VLOOKUP(G811,Rubrieken!A:B,2,FALSE),"")</f>
        <v/>
      </c>
      <c r="I811" s="150">
        <f t="shared" si="108"/>
        <v>0</v>
      </c>
      <c r="J811" s="151" t="str">
        <f t="shared" si="109"/>
        <v/>
      </c>
      <c r="K811" s="151" t="str">
        <f t="shared" si="110"/>
        <v/>
      </c>
      <c r="L811" s="151" t="str">
        <f t="shared" si="111"/>
        <v/>
      </c>
      <c r="M811" s="151" t="str">
        <f t="shared" si="112"/>
        <v/>
      </c>
      <c r="N811" s="151" t="str">
        <f t="shared" si="113"/>
        <v/>
      </c>
      <c r="O811" s="151" t="str">
        <f t="shared" si="114"/>
        <v/>
      </c>
      <c r="P811" s="151" t="str">
        <f t="shared" si="115"/>
        <v/>
      </c>
      <c r="Q811" s="151" t="str">
        <f t="shared" si="116"/>
        <v/>
      </c>
    </row>
    <row r="812" spans="8:17">
      <c r="H812" s="139" t="str">
        <f>IF(ISTEXT(VLOOKUP(G812,Rubrieken!A:B,2,FALSE)),VLOOKUP(G812,Rubrieken!A:B,2,FALSE),"")</f>
        <v/>
      </c>
      <c r="I812" s="150">
        <f t="shared" si="108"/>
        <v>0</v>
      </c>
      <c r="J812" s="151" t="str">
        <f t="shared" si="109"/>
        <v/>
      </c>
      <c r="K812" s="151" t="str">
        <f t="shared" si="110"/>
        <v/>
      </c>
      <c r="L812" s="151" t="str">
        <f t="shared" si="111"/>
        <v/>
      </c>
      <c r="M812" s="151" t="str">
        <f t="shared" si="112"/>
        <v/>
      </c>
      <c r="N812" s="151" t="str">
        <f t="shared" si="113"/>
        <v/>
      </c>
      <c r="O812" s="151" t="str">
        <f t="shared" si="114"/>
        <v/>
      </c>
      <c r="P812" s="151" t="str">
        <f t="shared" si="115"/>
        <v/>
      </c>
      <c r="Q812" s="151" t="str">
        <f t="shared" si="116"/>
        <v/>
      </c>
    </row>
    <row r="813" spans="8:17">
      <c r="H813" s="139" t="str">
        <f>IF(ISTEXT(VLOOKUP(G813,Rubrieken!A:B,2,FALSE)),VLOOKUP(G813,Rubrieken!A:B,2,FALSE),"")</f>
        <v/>
      </c>
      <c r="I813" s="150">
        <f t="shared" si="108"/>
        <v>0</v>
      </c>
      <c r="J813" s="151" t="str">
        <f t="shared" si="109"/>
        <v/>
      </c>
      <c r="K813" s="151" t="str">
        <f t="shared" si="110"/>
        <v/>
      </c>
      <c r="L813" s="151" t="str">
        <f t="shared" si="111"/>
        <v/>
      </c>
      <c r="M813" s="151" t="str">
        <f t="shared" si="112"/>
        <v/>
      </c>
      <c r="N813" s="151" t="str">
        <f t="shared" si="113"/>
        <v/>
      </c>
      <c r="O813" s="151" t="str">
        <f t="shared" si="114"/>
        <v/>
      </c>
      <c r="P813" s="151" t="str">
        <f t="shared" si="115"/>
        <v/>
      </c>
      <c r="Q813" s="151" t="str">
        <f t="shared" si="116"/>
        <v/>
      </c>
    </row>
    <row r="814" spans="8:17">
      <c r="H814" s="139" t="str">
        <f>IF(ISTEXT(VLOOKUP(G814,Rubrieken!A:B,2,FALSE)),VLOOKUP(G814,Rubrieken!A:B,2,FALSE),"")</f>
        <v/>
      </c>
      <c r="I814" s="150">
        <f t="shared" si="108"/>
        <v>0</v>
      </c>
      <c r="J814" s="151" t="str">
        <f t="shared" si="109"/>
        <v/>
      </c>
      <c r="K814" s="151" t="str">
        <f t="shared" si="110"/>
        <v/>
      </c>
      <c r="L814" s="151" t="str">
        <f t="shared" si="111"/>
        <v/>
      </c>
      <c r="M814" s="151" t="str">
        <f t="shared" si="112"/>
        <v/>
      </c>
      <c r="N814" s="151" t="str">
        <f t="shared" si="113"/>
        <v/>
      </c>
      <c r="O814" s="151" t="str">
        <f t="shared" si="114"/>
        <v/>
      </c>
      <c r="P814" s="151" t="str">
        <f t="shared" si="115"/>
        <v/>
      </c>
      <c r="Q814" s="151" t="str">
        <f t="shared" si="116"/>
        <v/>
      </c>
    </row>
    <row r="815" spans="8:17">
      <c r="H815" s="139" t="str">
        <f>IF(ISTEXT(VLOOKUP(G815,Rubrieken!A:B,2,FALSE)),VLOOKUP(G815,Rubrieken!A:B,2,FALSE),"")</f>
        <v/>
      </c>
      <c r="I815" s="150">
        <f t="shared" si="108"/>
        <v>0</v>
      </c>
      <c r="J815" s="151" t="str">
        <f t="shared" si="109"/>
        <v/>
      </c>
      <c r="K815" s="151" t="str">
        <f t="shared" si="110"/>
        <v/>
      </c>
      <c r="L815" s="151" t="str">
        <f t="shared" si="111"/>
        <v/>
      </c>
      <c r="M815" s="151" t="str">
        <f t="shared" si="112"/>
        <v/>
      </c>
      <c r="N815" s="151" t="str">
        <f t="shared" si="113"/>
        <v/>
      </c>
      <c r="O815" s="151" t="str">
        <f t="shared" si="114"/>
        <v/>
      </c>
      <c r="P815" s="151" t="str">
        <f t="shared" si="115"/>
        <v/>
      </c>
      <c r="Q815" s="151" t="str">
        <f t="shared" si="116"/>
        <v/>
      </c>
    </row>
    <row r="816" spans="8:17">
      <c r="H816" s="139" t="str">
        <f>IF(ISTEXT(VLOOKUP(G816,Rubrieken!A:B,2,FALSE)),VLOOKUP(G816,Rubrieken!A:B,2,FALSE),"")</f>
        <v/>
      </c>
      <c r="I816" s="150">
        <f t="shared" si="108"/>
        <v>0</v>
      </c>
      <c r="J816" s="151" t="str">
        <f t="shared" si="109"/>
        <v/>
      </c>
      <c r="K816" s="151" t="str">
        <f t="shared" si="110"/>
        <v/>
      </c>
      <c r="L816" s="151" t="str">
        <f t="shared" si="111"/>
        <v/>
      </c>
      <c r="M816" s="151" t="str">
        <f t="shared" si="112"/>
        <v/>
      </c>
      <c r="N816" s="151" t="str">
        <f t="shared" si="113"/>
        <v/>
      </c>
      <c r="O816" s="151" t="str">
        <f t="shared" si="114"/>
        <v/>
      </c>
      <c r="P816" s="151" t="str">
        <f t="shared" si="115"/>
        <v/>
      </c>
      <c r="Q816" s="151" t="str">
        <f t="shared" si="116"/>
        <v/>
      </c>
    </row>
    <row r="817" spans="8:17">
      <c r="H817" s="139" t="str">
        <f>IF(ISTEXT(VLOOKUP(G817,Rubrieken!A:B,2,FALSE)),VLOOKUP(G817,Rubrieken!A:B,2,FALSE),"")</f>
        <v/>
      </c>
      <c r="I817" s="150">
        <f t="shared" si="108"/>
        <v>0</v>
      </c>
      <c r="J817" s="151" t="str">
        <f t="shared" si="109"/>
        <v/>
      </c>
      <c r="K817" s="151" t="str">
        <f t="shared" si="110"/>
        <v/>
      </c>
      <c r="L817" s="151" t="str">
        <f t="shared" si="111"/>
        <v/>
      </c>
      <c r="M817" s="151" t="str">
        <f t="shared" si="112"/>
        <v/>
      </c>
      <c r="N817" s="151" t="str">
        <f t="shared" si="113"/>
        <v/>
      </c>
      <c r="O817" s="151" t="str">
        <f t="shared" si="114"/>
        <v/>
      </c>
      <c r="P817" s="151" t="str">
        <f t="shared" si="115"/>
        <v/>
      </c>
      <c r="Q817" s="151" t="str">
        <f t="shared" si="116"/>
        <v/>
      </c>
    </row>
    <row r="818" spans="8:17">
      <c r="H818" s="139" t="str">
        <f>IF(ISTEXT(VLOOKUP(G818,Rubrieken!A:B,2,FALSE)),VLOOKUP(G818,Rubrieken!A:B,2,FALSE),"")</f>
        <v/>
      </c>
      <c r="I818" s="150">
        <f t="shared" si="108"/>
        <v>0</v>
      </c>
      <c r="J818" s="151" t="str">
        <f t="shared" si="109"/>
        <v/>
      </c>
      <c r="K818" s="151" t="str">
        <f t="shared" si="110"/>
        <v/>
      </c>
      <c r="L818" s="151" t="str">
        <f t="shared" si="111"/>
        <v/>
      </c>
      <c r="M818" s="151" t="str">
        <f t="shared" si="112"/>
        <v/>
      </c>
      <c r="N818" s="151" t="str">
        <f t="shared" si="113"/>
        <v/>
      </c>
      <c r="O818" s="151" t="str">
        <f t="shared" si="114"/>
        <v/>
      </c>
      <c r="P818" s="151" t="str">
        <f t="shared" si="115"/>
        <v/>
      </c>
      <c r="Q818" s="151" t="str">
        <f t="shared" si="116"/>
        <v/>
      </c>
    </row>
    <row r="819" spans="8:17">
      <c r="H819" s="139" t="str">
        <f>IF(ISTEXT(VLOOKUP(G819,Rubrieken!A:B,2,FALSE)),VLOOKUP(G819,Rubrieken!A:B,2,FALSE),"")</f>
        <v/>
      </c>
      <c r="I819" s="150">
        <f t="shared" si="108"/>
        <v>0</v>
      </c>
      <c r="J819" s="151" t="str">
        <f t="shared" si="109"/>
        <v/>
      </c>
      <c r="K819" s="151" t="str">
        <f t="shared" si="110"/>
        <v/>
      </c>
      <c r="L819" s="151" t="str">
        <f t="shared" si="111"/>
        <v/>
      </c>
      <c r="M819" s="151" t="str">
        <f t="shared" si="112"/>
        <v/>
      </c>
      <c r="N819" s="151" t="str">
        <f t="shared" si="113"/>
        <v/>
      </c>
      <c r="O819" s="151" t="str">
        <f t="shared" si="114"/>
        <v/>
      </c>
      <c r="P819" s="151" t="str">
        <f t="shared" si="115"/>
        <v/>
      </c>
      <c r="Q819" s="151" t="str">
        <f t="shared" si="116"/>
        <v/>
      </c>
    </row>
    <row r="820" spans="8:17">
      <c r="H820" s="139" t="str">
        <f>IF(ISTEXT(VLOOKUP(G820,Rubrieken!A:B,2,FALSE)),VLOOKUP(G820,Rubrieken!A:B,2,FALSE),"")</f>
        <v/>
      </c>
      <c r="I820" s="150">
        <f t="shared" si="108"/>
        <v>0</v>
      </c>
      <c r="J820" s="151" t="str">
        <f t="shared" si="109"/>
        <v/>
      </c>
      <c r="K820" s="151" t="str">
        <f t="shared" si="110"/>
        <v/>
      </c>
      <c r="L820" s="151" t="str">
        <f t="shared" si="111"/>
        <v/>
      </c>
      <c r="M820" s="151" t="str">
        <f t="shared" si="112"/>
        <v/>
      </c>
      <c r="N820" s="151" t="str">
        <f t="shared" si="113"/>
        <v/>
      </c>
      <c r="O820" s="151" t="str">
        <f t="shared" si="114"/>
        <v/>
      </c>
      <c r="P820" s="151" t="str">
        <f t="shared" si="115"/>
        <v/>
      </c>
      <c r="Q820" s="151" t="str">
        <f t="shared" si="116"/>
        <v/>
      </c>
    </row>
    <row r="821" spans="8:17">
      <c r="H821" s="139" t="str">
        <f>IF(ISTEXT(VLOOKUP(G821,Rubrieken!A:B,2,FALSE)),VLOOKUP(G821,Rubrieken!A:B,2,FALSE),"")</f>
        <v/>
      </c>
      <c r="I821" s="150">
        <f t="shared" si="108"/>
        <v>0</v>
      </c>
      <c r="J821" s="151" t="str">
        <f t="shared" si="109"/>
        <v/>
      </c>
      <c r="K821" s="151" t="str">
        <f t="shared" si="110"/>
        <v/>
      </c>
      <c r="L821" s="151" t="str">
        <f t="shared" si="111"/>
        <v/>
      </c>
      <c r="M821" s="151" t="str">
        <f t="shared" si="112"/>
        <v/>
      </c>
      <c r="N821" s="151" t="str">
        <f t="shared" si="113"/>
        <v/>
      </c>
      <c r="O821" s="151" t="str">
        <f t="shared" si="114"/>
        <v/>
      </c>
      <c r="P821" s="151" t="str">
        <f t="shared" si="115"/>
        <v/>
      </c>
      <c r="Q821" s="151" t="str">
        <f t="shared" si="116"/>
        <v/>
      </c>
    </row>
    <row r="822" spans="8:17">
      <c r="H822" s="139" t="str">
        <f>IF(ISTEXT(VLOOKUP(G822,Rubrieken!A:B,2,FALSE)),VLOOKUP(G822,Rubrieken!A:B,2,FALSE),"")</f>
        <v/>
      </c>
      <c r="I822" s="150">
        <f t="shared" si="108"/>
        <v>0</v>
      </c>
      <c r="J822" s="151" t="str">
        <f t="shared" si="109"/>
        <v/>
      </c>
      <c r="K822" s="151" t="str">
        <f t="shared" si="110"/>
        <v/>
      </c>
      <c r="L822" s="151" t="str">
        <f t="shared" si="111"/>
        <v/>
      </c>
      <c r="M822" s="151" t="str">
        <f t="shared" si="112"/>
        <v/>
      </c>
      <c r="N822" s="151" t="str">
        <f t="shared" si="113"/>
        <v/>
      </c>
      <c r="O822" s="151" t="str">
        <f t="shared" si="114"/>
        <v/>
      </c>
      <c r="P822" s="151" t="str">
        <f t="shared" si="115"/>
        <v/>
      </c>
      <c r="Q822" s="151" t="str">
        <f t="shared" si="116"/>
        <v/>
      </c>
    </row>
    <row r="823" spans="8:17">
      <c r="H823" s="139" t="str">
        <f>IF(ISTEXT(VLOOKUP(G823,Rubrieken!A:B,2,FALSE)),VLOOKUP(G823,Rubrieken!A:B,2,FALSE),"")</f>
        <v/>
      </c>
      <c r="I823" s="150">
        <f t="shared" ref="I823:I886" si="117">D823-E823+F823</f>
        <v>0</v>
      </c>
      <c r="J823" s="151" t="str">
        <f t="shared" si="109"/>
        <v/>
      </c>
      <c r="K823" s="151" t="str">
        <f t="shared" si="110"/>
        <v/>
      </c>
      <c r="L823" s="151" t="str">
        <f t="shared" si="111"/>
        <v/>
      </c>
      <c r="M823" s="151" t="str">
        <f t="shared" si="112"/>
        <v/>
      </c>
      <c r="N823" s="151" t="str">
        <f t="shared" si="113"/>
        <v/>
      </c>
      <c r="O823" s="151" t="str">
        <f t="shared" si="114"/>
        <v/>
      </c>
      <c r="P823" s="151" t="str">
        <f t="shared" si="115"/>
        <v/>
      </c>
      <c r="Q823" s="151" t="str">
        <f t="shared" si="116"/>
        <v/>
      </c>
    </row>
    <row r="824" spans="8:17">
      <c r="H824" s="139" t="str">
        <f>IF(ISTEXT(VLOOKUP(G824,Rubrieken!A:B,2,FALSE)),VLOOKUP(G824,Rubrieken!A:B,2,FALSE),"")</f>
        <v/>
      </c>
      <c r="I824" s="150">
        <f t="shared" si="117"/>
        <v>0</v>
      </c>
      <c r="J824" s="151" t="str">
        <f t="shared" si="109"/>
        <v/>
      </c>
      <c r="K824" s="151" t="str">
        <f t="shared" si="110"/>
        <v/>
      </c>
      <c r="L824" s="151" t="str">
        <f t="shared" si="111"/>
        <v/>
      </c>
      <c r="M824" s="151" t="str">
        <f t="shared" si="112"/>
        <v/>
      </c>
      <c r="N824" s="151" t="str">
        <f t="shared" si="113"/>
        <v/>
      </c>
      <c r="O824" s="151" t="str">
        <f t="shared" si="114"/>
        <v/>
      </c>
      <c r="P824" s="151" t="str">
        <f t="shared" si="115"/>
        <v/>
      </c>
      <c r="Q824" s="151" t="str">
        <f t="shared" si="116"/>
        <v/>
      </c>
    </row>
    <row r="825" spans="8:17">
      <c r="H825" s="139" t="str">
        <f>IF(ISTEXT(VLOOKUP(G825,Rubrieken!A:B,2,FALSE)),VLOOKUP(G825,Rubrieken!A:B,2,FALSE),"")</f>
        <v/>
      </c>
      <c r="I825" s="150">
        <f t="shared" si="117"/>
        <v>0</v>
      </c>
      <c r="J825" s="151" t="str">
        <f t="shared" si="109"/>
        <v/>
      </c>
      <c r="K825" s="151" t="str">
        <f t="shared" si="110"/>
        <v/>
      </c>
      <c r="L825" s="151" t="str">
        <f t="shared" si="111"/>
        <v/>
      </c>
      <c r="M825" s="151" t="str">
        <f t="shared" si="112"/>
        <v/>
      </c>
      <c r="N825" s="151" t="str">
        <f t="shared" si="113"/>
        <v/>
      </c>
      <c r="O825" s="151" t="str">
        <f t="shared" si="114"/>
        <v/>
      </c>
      <c r="P825" s="151" t="str">
        <f t="shared" si="115"/>
        <v/>
      </c>
      <c r="Q825" s="151" t="str">
        <f t="shared" si="116"/>
        <v/>
      </c>
    </row>
    <row r="826" spans="8:17">
      <c r="H826" s="139" t="str">
        <f>IF(ISTEXT(VLOOKUP(G826,Rubrieken!A:B,2,FALSE)),VLOOKUP(G826,Rubrieken!A:B,2,FALSE),"")</f>
        <v/>
      </c>
      <c r="I826" s="150">
        <f t="shared" si="117"/>
        <v>0</v>
      </c>
      <c r="J826" s="151" t="str">
        <f t="shared" si="109"/>
        <v/>
      </c>
      <c r="K826" s="151" t="str">
        <f t="shared" si="110"/>
        <v/>
      </c>
      <c r="L826" s="151" t="str">
        <f t="shared" si="111"/>
        <v/>
      </c>
      <c r="M826" s="151" t="str">
        <f t="shared" si="112"/>
        <v/>
      </c>
      <c r="N826" s="151" t="str">
        <f t="shared" si="113"/>
        <v/>
      </c>
      <c r="O826" s="151" t="str">
        <f t="shared" si="114"/>
        <v/>
      </c>
      <c r="P826" s="151" t="str">
        <f t="shared" si="115"/>
        <v/>
      </c>
      <c r="Q826" s="151" t="str">
        <f t="shared" si="116"/>
        <v/>
      </c>
    </row>
    <row r="827" spans="8:17">
      <c r="H827" s="139" t="str">
        <f>IF(ISTEXT(VLOOKUP(G827,Rubrieken!A:B,2,FALSE)),VLOOKUP(G827,Rubrieken!A:B,2,FALSE),"")</f>
        <v/>
      </c>
      <c r="I827" s="150">
        <f t="shared" si="117"/>
        <v>0</v>
      </c>
      <c r="J827" s="151" t="str">
        <f t="shared" si="109"/>
        <v/>
      </c>
      <c r="K827" s="151" t="str">
        <f t="shared" si="110"/>
        <v/>
      </c>
      <c r="L827" s="151" t="str">
        <f t="shared" si="111"/>
        <v/>
      </c>
      <c r="M827" s="151" t="str">
        <f t="shared" si="112"/>
        <v/>
      </c>
      <c r="N827" s="151" t="str">
        <f t="shared" si="113"/>
        <v/>
      </c>
      <c r="O827" s="151" t="str">
        <f t="shared" si="114"/>
        <v/>
      </c>
      <c r="P827" s="151" t="str">
        <f t="shared" si="115"/>
        <v/>
      </c>
      <c r="Q827" s="151" t="str">
        <f t="shared" si="116"/>
        <v/>
      </c>
    </row>
    <row r="828" spans="8:17">
      <c r="H828" s="139" t="str">
        <f>IF(ISTEXT(VLOOKUP(G828,Rubrieken!A:B,2,FALSE)),VLOOKUP(G828,Rubrieken!A:B,2,FALSE),"")</f>
        <v/>
      </c>
      <c r="I828" s="150">
        <f t="shared" si="117"/>
        <v>0</v>
      </c>
      <c r="J828" s="151" t="str">
        <f t="shared" si="109"/>
        <v/>
      </c>
      <c r="K828" s="151" t="str">
        <f t="shared" si="110"/>
        <v/>
      </c>
      <c r="L828" s="151" t="str">
        <f t="shared" si="111"/>
        <v/>
      </c>
      <c r="M828" s="151" t="str">
        <f t="shared" si="112"/>
        <v/>
      </c>
      <c r="N828" s="151" t="str">
        <f t="shared" si="113"/>
        <v/>
      </c>
      <c r="O828" s="151" t="str">
        <f t="shared" si="114"/>
        <v/>
      </c>
      <c r="P828" s="151" t="str">
        <f t="shared" si="115"/>
        <v/>
      </c>
      <c r="Q828" s="151" t="str">
        <f t="shared" si="116"/>
        <v/>
      </c>
    </row>
    <row r="829" spans="8:17">
      <c r="H829" s="139" t="str">
        <f>IF(ISTEXT(VLOOKUP(G829,Rubrieken!A:B,2,FALSE)),VLOOKUP(G829,Rubrieken!A:B,2,FALSE),"")</f>
        <v/>
      </c>
      <c r="I829" s="150">
        <f t="shared" si="117"/>
        <v>0</v>
      </c>
      <c r="J829" s="151" t="str">
        <f t="shared" si="109"/>
        <v/>
      </c>
      <c r="K829" s="151" t="str">
        <f t="shared" si="110"/>
        <v/>
      </c>
      <c r="L829" s="151" t="str">
        <f t="shared" si="111"/>
        <v/>
      </c>
      <c r="M829" s="151" t="str">
        <f t="shared" si="112"/>
        <v/>
      </c>
      <c r="N829" s="151" t="str">
        <f t="shared" si="113"/>
        <v/>
      </c>
      <c r="O829" s="151" t="str">
        <f t="shared" si="114"/>
        <v/>
      </c>
      <c r="P829" s="151" t="str">
        <f t="shared" si="115"/>
        <v/>
      </c>
      <c r="Q829" s="151" t="str">
        <f t="shared" si="116"/>
        <v/>
      </c>
    </row>
    <row r="830" spans="8:17">
      <c r="H830" s="139" t="str">
        <f>IF(ISTEXT(VLOOKUP(G830,Rubrieken!A:B,2,FALSE)),VLOOKUP(G830,Rubrieken!A:B,2,FALSE),"")</f>
        <v/>
      </c>
      <c r="I830" s="150">
        <f t="shared" si="117"/>
        <v>0</v>
      </c>
      <c r="J830" s="151" t="str">
        <f t="shared" si="109"/>
        <v/>
      </c>
      <c r="K830" s="151" t="str">
        <f t="shared" si="110"/>
        <v/>
      </c>
      <c r="L830" s="151" t="str">
        <f t="shared" si="111"/>
        <v/>
      </c>
      <c r="M830" s="151" t="str">
        <f t="shared" si="112"/>
        <v/>
      </c>
      <c r="N830" s="151" t="str">
        <f t="shared" si="113"/>
        <v/>
      </c>
      <c r="O830" s="151" t="str">
        <f t="shared" si="114"/>
        <v/>
      </c>
      <c r="P830" s="151" t="str">
        <f t="shared" si="115"/>
        <v/>
      </c>
      <c r="Q830" s="151" t="str">
        <f t="shared" si="116"/>
        <v/>
      </c>
    </row>
    <row r="831" spans="8:17">
      <c r="H831" s="139" t="str">
        <f>IF(ISTEXT(VLOOKUP(G831,Rubrieken!A:B,2,FALSE)),VLOOKUP(G831,Rubrieken!A:B,2,FALSE),"")</f>
        <v/>
      </c>
      <c r="I831" s="150">
        <f t="shared" si="117"/>
        <v>0</v>
      </c>
      <c r="J831" s="151" t="str">
        <f t="shared" si="109"/>
        <v/>
      </c>
      <c r="K831" s="151" t="str">
        <f t="shared" si="110"/>
        <v/>
      </c>
      <c r="L831" s="151" t="str">
        <f t="shared" si="111"/>
        <v/>
      </c>
      <c r="M831" s="151" t="str">
        <f t="shared" si="112"/>
        <v/>
      </c>
      <c r="N831" s="151" t="str">
        <f t="shared" si="113"/>
        <v/>
      </c>
      <c r="O831" s="151" t="str">
        <f t="shared" si="114"/>
        <v/>
      </c>
      <c r="P831" s="151" t="str">
        <f t="shared" si="115"/>
        <v/>
      </c>
      <c r="Q831" s="151" t="str">
        <f t="shared" si="116"/>
        <v/>
      </c>
    </row>
    <row r="832" spans="8:17">
      <c r="H832" s="139" t="str">
        <f>IF(ISTEXT(VLOOKUP(G832,Rubrieken!A:B,2,FALSE)),VLOOKUP(G832,Rubrieken!A:B,2,FALSE),"")</f>
        <v/>
      </c>
      <c r="I832" s="150">
        <f t="shared" si="117"/>
        <v>0</v>
      </c>
      <c r="J832" s="151" t="str">
        <f t="shared" si="109"/>
        <v/>
      </c>
      <c r="K832" s="151" t="str">
        <f t="shared" si="110"/>
        <v/>
      </c>
      <c r="L832" s="151" t="str">
        <f t="shared" si="111"/>
        <v/>
      </c>
      <c r="M832" s="151" t="str">
        <f t="shared" si="112"/>
        <v/>
      </c>
      <c r="N832" s="151" t="str">
        <f t="shared" si="113"/>
        <v/>
      </c>
      <c r="O832" s="151" t="str">
        <f t="shared" si="114"/>
        <v/>
      </c>
      <c r="P832" s="151" t="str">
        <f t="shared" si="115"/>
        <v/>
      </c>
      <c r="Q832" s="151" t="str">
        <f t="shared" si="116"/>
        <v/>
      </c>
    </row>
    <row r="833" spans="8:17">
      <c r="H833" s="139" t="str">
        <f>IF(ISTEXT(VLOOKUP(G833,Rubrieken!A:B,2,FALSE)),VLOOKUP(G833,Rubrieken!A:B,2,FALSE),"")</f>
        <v/>
      </c>
      <c r="I833" s="150">
        <f t="shared" si="117"/>
        <v>0</v>
      </c>
      <c r="J833" s="151" t="str">
        <f t="shared" si="109"/>
        <v/>
      </c>
      <c r="K833" s="151" t="str">
        <f t="shared" si="110"/>
        <v/>
      </c>
      <c r="L833" s="151" t="str">
        <f t="shared" si="111"/>
        <v/>
      </c>
      <c r="M833" s="151" t="str">
        <f t="shared" si="112"/>
        <v/>
      </c>
      <c r="N833" s="151" t="str">
        <f t="shared" si="113"/>
        <v/>
      </c>
      <c r="O833" s="151" t="str">
        <f t="shared" si="114"/>
        <v/>
      </c>
      <c r="P833" s="151" t="str">
        <f t="shared" si="115"/>
        <v/>
      </c>
      <c r="Q833" s="151" t="str">
        <f t="shared" si="116"/>
        <v/>
      </c>
    </row>
    <row r="834" spans="8:17">
      <c r="H834" s="139" t="str">
        <f>IF(ISTEXT(VLOOKUP(G834,Rubrieken!A:B,2,FALSE)),VLOOKUP(G834,Rubrieken!A:B,2,FALSE),"")</f>
        <v/>
      </c>
      <c r="I834" s="150">
        <f t="shared" si="117"/>
        <v>0</v>
      </c>
      <c r="J834" s="151" t="str">
        <f t="shared" si="109"/>
        <v/>
      </c>
      <c r="K834" s="151" t="str">
        <f t="shared" si="110"/>
        <v/>
      </c>
      <c r="L834" s="151" t="str">
        <f t="shared" si="111"/>
        <v/>
      </c>
      <c r="M834" s="151" t="str">
        <f t="shared" si="112"/>
        <v/>
      </c>
      <c r="N834" s="151" t="str">
        <f t="shared" si="113"/>
        <v/>
      </c>
      <c r="O834" s="151" t="str">
        <f t="shared" si="114"/>
        <v/>
      </c>
      <c r="P834" s="151" t="str">
        <f t="shared" si="115"/>
        <v/>
      </c>
      <c r="Q834" s="151" t="str">
        <f t="shared" si="116"/>
        <v/>
      </c>
    </row>
    <row r="835" spans="8:17">
      <c r="H835" s="139" t="str">
        <f>IF(ISTEXT(VLOOKUP(G835,Rubrieken!A:B,2,FALSE)),VLOOKUP(G835,Rubrieken!A:B,2,FALSE),"")</f>
        <v/>
      </c>
      <c r="I835" s="150">
        <f t="shared" si="117"/>
        <v>0</v>
      </c>
      <c r="J835" s="151" t="str">
        <f t="shared" si="109"/>
        <v/>
      </c>
      <c r="K835" s="151" t="str">
        <f t="shared" si="110"/>
        <v/>
      </c>
      <c r="L835" s="151" t="str">
        <f t="shared" si="111"/>
        <v/>
      </c>
      <c r="M835" s="151" t="str">
        <f t="shared" si="112"/>
        <v/>
      </c>
      <c r="N835" s="151" t="str">
        <f t="shared" si="113"/>
        <v/>
      </c>
      <c r="O835" s="151" t="str">
        <f t="shared" si="114"/>
        <v/>
      </c>
      <c r="P835" s="151" t="str">
        <f t="shared" si="115"/>
        <v/>
      </c>
      <c r="Q835" s="151" t="str">
        <f t="shared" si="116"/>
        <v/>
      </c>
    </row>
    <row r="836" spans="8:17">
      <c r="H836" s="139" t="str">
        <f>IF(ISTEXT(VLOOKUP(G836,Rubrieken!A:B,2,FALSE)),VLOOKUP(G836,Rubrieken!A:B,2,FALSE),"")</f>
        <v/>
      </c>
      <c r="I836" s="150">
        <f t="shared" si="117"/>
        <v>0</v>
      </c>
      <c r="J836" s="151" t="str">
        <f t="shared" si="109"/>
        <v/>
      </c>
      <c r="K836" s="151" t="str">
        <f t="shared" si="110"/>
        <v/>
      </c>
      <c r="L836" s="151" t="str">
        <f t="shared" si="111"/>
        <v/>
      </c>
      <c r="M836" s="151" t="str">
        <f t="shared" si="112"/>
        <v/>
      </c>
      <c r="N836" s="151" t="str">
        <f t="shared" si="113"/>
        <v/>
      </c>
      <c r="O836" s="151" t="str">
        <f t="shared" si="114"/>
        <v/>
      </c>
      <c r="P836" s="151" t="str">
        <f t="shared" si="115"/>
        <v/>
      </c>
      <c r="Q836" s="151" t="str">
        <f t="shared" si="116"/>
        <v/>
      </c>
    </row>
    <row r="837" spans="8:17">
      <c r="H837" s="139" t="str">
        <f>IF(ISTEXT(VLOOKUP(G837,Rubrieken!A:B,2,FALSE)),VLOOKUP(G837,Rubrieken!A:B,2,FALSE),"")</f>
        <v/>
      </c>
      <c r="I837" s="150">
        <f t="shared" si="117"/>
        <v>0</v>
      </c>
      <c r="J837" s="151" t="str">
        <f t="shared" si="109"/>
        <v/>
      </c>
      <c r="K837" s="151" t="str">
        <f t="shared" si="110"/>
        <v/>
      </c>
      <c r="L837" s="151" t="str">
        <f t="shared" si="111"/>
        <v/>
      </c>
      <c r="M837" s="151" t="str">
        <f t="shared" si="112"/>
        <v/>
      </c>
      <c r="N837" s="151" t="str">
        <f t="shared" si="113"/>
        <v/>
      </c>
      <c r="O837" s="151" t="str">
        <f t="shared" si="114"/>
        <v/>
      </c>
      <c r="P837" s="151" t="str">
        <f t="shared" si="115"/>
        <v/>
      </c>
      <c r="Q837" s="151" t="str">
        <f t="shared" si="116"/>
        <v/>
      </c>
    </row>
    <row r="838" spans="8:17">
      <c r="H838" s="139" t="str">
        <f>IF(ISTEXT(VLOOKUP(G838,Rubrieken!A:B,2,FALSE)),VLOOKUP(G838,Rubrieken!A:B,2,FALSE),"")</f>
        <v/>
      </c>
      <c r="I838" s="150">
        <f t="shared" si="117"/>
        <v>0</v>
      </c>
      <c r="J838" s="151" t="str">
        <f t="shared" si="109"/>
        <v/>
      </c>
      <c r="K838" s="151" t="str">
        <f t="shared" si="110"/>
        <v/>
      </c>
      <c r="L838" s="151" t="str">
        <f t="shared" si="111"/>
        <v/>
      </c>
      <c r="M838" s="151" t="str">
        <f t="shared" si="112"/>
        <v/>
      </c>
      <c r="N838" s="151" t="str">
        <f t="shared" si="113"/>
        <v/>
      </c>
      <c r="O838" s="151" t="str">
        <f t="shared" si="114"/>
        <v/>
      </c>
      <c r="P838" s="151" t="str">
        <f t="shared" si="115"/>
        <v/>
      </c>
      <c r="Q838" s="151" t="str">
        <f t="shared" si="116"/>
        <v/>
      </c>
    </row>
    <row r="839" spans="8:17">
      <c r="H839" s="139" t="str">
        <f>IF(ISTEXT(VLOOKUP(G839,Rubrieken!A:B,2,FALSE)),VLOOKUP(G839,Rubrieken!A:B,2,FALSE),"")</f>
        <v/>
      </c>
      <c r="I839" s="150">
        <f t="shared" si="117"/>
        <v>0</v>
      </c>
      <c r="J839" s="151" t="str">
        <f t="shared" si="109"/>
        <v/>
      </c>
      <c r="K839" s="151" t="str">
        <f t="shared" si="110"/>
        <v/>
      </c>
      <c r="L839" s="151" t="str">
        <f t="shared" si="111"/>
        <v/>
      </c>
      <c r="M839" s="151" t="str">
        <f t="shared" si="112"/>
        <v/>
      </c>
      <c r="N839" s="151" t="str">
        <f t="shared" si="113"/>
        <v/>
      </c>
      <c r="O839" s="151" t="str">
        <f t="shared" si="114"/>
        <v/>
      </c>
      <c r="P839" s="151" t="str">
        <f t="shared" si="115"/>
        <v/>
      </c>
      <c r="Q839" s="151" t="str">
        <f t="shared" si="116"/>
        <v/>
      </c>
    </row>
    <row r="840" spans="8:17">
      <c r="H840" s="139" t="str">
        <f>IF(ISTEXT(VLOOKUP(G840,Rubrieken!A:B,2,FALSE)),VLOOKUP(G840,Rubrieken!A:B,2,FALSE),"")</f>
        <v/>
      </c>
      <c r="I840" s="150">
        <f t="shared" si="117"/>
        <v>0</v>
      </c>
      <c r="J840" s="151" t="str">
        <f t="shared" ref="J840:J903" si="118">CONCATENATE(K840,L840,M840,N840,O840,P840)</f>
        <v/>
      </c>
      <c r="K840" s="151" t="str">
        <f t="shared" ref="K840:K903" si="119">IF(AND(D840=0,E840=0),"",IF(H840="","Er is nog geen rubriek ingevuld. ",""))</f>
        <v/>
      </c>
      <c r="L840" s="151" t="str">
        <f t="shared" ref="L840:L903" si="120">IF(AND(ISNUMBER(D840),ISNUMBER(E840),(D840*E840)^2&gt;0),"Bedrag in en uit zijn beiden ingevuld. ","")</f>
        <v/>
      </c>
      <c r="M840" s="151" t="str">
        <f t="shared" ref="M840:M903" si="121">IF(AND(D840&gt;0,ISNUMBER(F840&gt;0)),"Geen btw bij bank inkomsten. ","")</f>
        <v/>
      </c>
      <c r="N840" s="151" t="str">
        <f t="shared" ref="N840:N903" si="122">IF(ISNUMBER(E840),IF(F840/0.182&gt;E840,"Btw is groter dan 21%. ",""),"")</f>
        <v/>
      </c>
      <c r="O840" s="151" t="str">
        <f t="shared" ref="O840:O903" si="123">IF(I840=0,"",IF(Q840="","Geen datum ingevuld. ",""))</f>
        <v/>
      </c>
      <c r="P840" s="151" t="str">
        <f t="shared" ref="P840:P903" si="124">IF(I840&lt;&gt;0,IF(CONCATENATE(K840,L840,M840,N840,O840)="","Hele regel is goed!",""),"")</f>
        <v/>
      </c>
      <c r="Q840" s="151" t="str">
        <f t="shared" ref="Q840:Q903" si="125">IF(B840="","",CEILING(MONTH(B840)/3,1))</f>
        <v/>
      </c>
    </row>
    <row r="841" spans="8:17">
      <c r="H841" s="139" t="str">
        <f>IF(ISTEXT(VLOOKUP(G841,Rubrieken!A:B,2,FALSE)),VLOOKUP(G841,Rubrieken!A:B,2,FALSE),"")</f>
        <v/>
      </c>
      <c r="I841" s="150">
        <f t="shared" si="117"/>
        <v>0</v>
      </c>
      <c r="J841" s="151" t="str">
        <f t="shared" si="118"/>
        <v/>
      </c>
      <c r="K841" s="151" t="str">
        <f t="shared" si="119"/>
        <v/>
      </c>
      <c r="L841" s="151" t="str">
        <f t="shared" si="120"/>
        <v/>
      </c>
      <c r="M841" s="151" t="str">
        <f t="shared" si="121"/>
        <v/>
      </c>
      <c r="N841" s="151" t="str">
        <f t="shared" si="122"/>
        <v/>
      </c>
      <c r="O841" s="151" t="str">
        <f t="shared" si="123"/>
        <v/>
      </c>
      <c r="P841" s="151" t="str">
        <f t="shared" si="124"/>
        <v/>
      </c>
      <c r="Q841" s="151" t="str">
        <f t="shared" si="125"/>
        <v/>
      </c>
    </row>
    <row r="842" spans="8:17">
      <c r="H842" s="139" t="str">
        <f>IF(ISTEXT(VLOOKUP(G842,Rubrieken!A:B,2,FALSE)),VLOOKUP(G842,Rubrieken!A:B,2,FALSE),"")</f>
        <v/>
      </c>
      <c r="I842" s="150">
        <f t="shared" si="117"/>
        <v>0</v>
      </c>
      <c r="J842" s="151" t="str">
        <f t="shared" si="118"/>
        <v/>
      </c>
      <c r="K842" s="151" t="str">
        <f t="shared" si="119"/>
        <v/>
      </c>
      <c r="L842" s="151" t="str">
        <f t="shared" si="120"/>
        <v/>
      </c>
      <c r="M842" s="151" t="str">
        <f t="shared" si="121"/>
        <v/>
      </c>
      <c r="N842" s="151" t="str">
        <f t="shared" si="122"/>
        <v/>
      </c>
      <c r="O842" s="151" t="str">
        <f t="shared" si="123"/>
        <v/>
      </c>
      <c r="P842" s="151" t="str">
        <f t="shared" si="124"/>
        <v/>
      </c>
      <c r="Q842" s="151" t="str">
        <f t="shared" si="125"/>
        <v/>
      </c>
    </row>
    <row r="843" spans="8:17">
      <c r="H843" s="139" t="str">
        <f>IF(ISTEXT(VLOOKUP(G843,Rubrieken!A:B,2,FALSE)),VLOOKUP(G843,Rubrieken!A:B,2,FALSE),"")</f>
        <v/>
      </c>
      <c r="I843" s="150">
        <f t="shared" si="117"/>
        <v>0</v>
      </c>
      <c r="J843" s="151" t="str">
        <f t="shared" si="118"/>
        <v/>
      </c>
      <c r="K843" s="151" t="str">
        <f t="shared" si="119"/>
        <v/>
      </c>
      <c r="L843" s="151" t="str">
        <f t="shared" si="120"/>
        <v/>
      </c>
      <c r="M843" s="151" t="str">
        <f t="shared" si="121"/>
        <v/>
      </c>
      <c r="N843" s="151" t="str">
        <f t="shared" si="122"/>
        <v/>
      </c>
      <c r="O843" s="151" t="str">
        <f t="shared" si="123"/>
        <v/>
      </c>
      <c r="P843" s="151" t="str">
        <f t="shared" si="124"/>
        <v/>
      </c>
      <c r="Q843" s="151" t="str">
        <f t="shared" si="125"/>
        <v/>
      </c>
    </row>
    <row r="844" spans="8:17">
      <c r="H844" s="139" t="str">
        <f>IF(ISTEXT(VLOOKUP(G844,Rubrieken!A:B,2,FALSE)),VLOOKUP(G844,Rubrieken!A:B,2,FALSE),"")</f>
        <v/>
      </c>
      <c r="I844" s="150">
        <f t="shared" si="117"/>
        <v>0</v>
      </c>
      <c r="J844" s="151" t="str">
        <f t="shared" si="118"/>
        <v/>
      </c>
      <c r="K844" s="151" t="str">
        <f t="shared" si="119"/>
        <v/>
      </c>
      <c r="L844" s="151" t="str">
        <f t="shared" si="120"/>
        <v/>
      </c>
      <c r="M844" s="151" t="str">
        <f t="shared" si="121"/>
        <v/>
      </c>
      <c r="N844" s="151" t="str">
        <f t="shared" si="122"/>
        <v/>
      </c>
      <c r="O844" s="151" t="str">
        <f t="shared" si="123"/>
        <v/>
      </c>
      <c r="P844" s="151" t="str">
        <f t="shared" si="124"/>
        <v/>
      </c>
      <c r="Q844" s="151" t="str">
        <f t="shared" si="125"/>
        <v/>
      </c>
    </row>
    <row r="845" spans="8:17">
      <c r="H845" s="139" t="str">
        <f>IF(ISTEXT(VLOOKUP(G845,Rubrieken!A:B,2,FALSE)),VLOOKUP(G845,Rubrieken!A:B,2,FALSE),"")</f>
        <v/>
      </c>
      <c r="I845" s="150">
        <f t="shared" si="117"/>
        <v>0</v>
      </c>
      <c r="J845" s="151" t="str">
        <f t="shared" si="118"/>
        <v/>
      </c>
      <c r="K845" s="151" t="str">
        <f t="shared" si="119"/>
        <v/>
      </c>
      <c r="L845" s="151" t="str">
        <f t="shared" si="120"/>
        <v/>
      </c>
      <c r="M845" s="151" t="str">
        <f t="shared" si="121"/>
        <v/>
      </c>
      <c r="N845" s="151" t="str">
        <f t="shared" si="122"/>
        <v/>
      </c>
      <c r="O845" s="151" t="str">
        <f t="shared" si="123"/>
        <v/>
      </c>
      <c r="P845" s="151" t="str">
        <f t="shared" si="124"/>
        <v/>
      </c>
      <c r="Q845" s="151" t="str">
        <f t="shared" si="125"/>
        <v/>
      </c>
    </row>
    <row r="846" spans="8:17">
      <c r="H846" s="139" t="str">
        <f>IF(ISTEXT(VLOOKUP(G846,Rubrieken!A:B,2,FALSE)),VLOOKUP(G846,Rubrieken!A:B,2,FALSE),"")</f>
        <v/>
      </c>
      <c r="I846" s="150">
        <f t="shared" si="117"/>
        <v>0</v>
      </c>
      <c r="J846" s="151" t="str">
        <f t="shared" si="118"/>
        <v/>
      </c>
      <c r="K846" s="151" t="str">
        <f t="shared" si="119"/>
        <v/>
      </c>
      <c r="L846" s="151" t="str">
        <f t="shared" si="120"/>
        <v/>
      </c>
      <c r="M846" s="151" t="str">
        <f t="shared" si="121"/>
        <v/>
      </c>
      <c r="N846" s="151" t="str">
        <f t="shared" si="122"/>
        <v/>
      </c>
      <c r="O846" s="151" t="str">
        <f t="shared" si="123"/>
        <v/>
      </c>
      <c r="P846" s="151" t="str">
        <f t="shared" si="124"/>
        <v/>
      </c>
      <c r="Q846" s="151" t="str">
        <f t="shared" si="125"/>
        <v/>
      </c>
    </row>
    <row r="847" spans="8:17">
      <c r="H847" s="139" t="str">
        <f>IF(ISTEXT(VLOOKUP(G847,Rubrieken!A:B,2,FALSE)),VLOOKUP(G847,Rubrieken!A:B,2,FALSE),"")</f>
        <v/>
      </c>
      <c r="I847" s="150">
        <f t="shared" si="117"/>
        <v>0</v>
      </c>
      <c r="J847" s="151" t="str">
        <f t="shared" si="118"/>
        <v/>
      </c>
      <c r="K847" s="151" t="str">
        <f t="shared" si="119"/>
        <v/>
      </c>
      <c r="L847" s="151" t="str">
        <f t="shared" si="120"/>
        <v/>
      </c>
      <c r="M847" s="151" t="str">
        <f t="shared" si="121"/>
        <v/>
      </c>
      <c r="N847" s="151" t="str">
        <f t="shared" si="122"/>
        <v/>
      </c>
      <c r="O847" s="151" t="str">
        <f t="shared" si="123"/>
        <v/>
      </c>
      <c r="P847" s="151" t="str">
        <f t="shared" si="124"/>
        <v/>
      </c>
      <c r="Q847" s="151" t="str">
        <f t="shared" si="125"/>
        <v/>
      </c>
    </row>
    <row r="848" spans="8:17">
      <c r="H848" s="139" t="str">
        <f>IF(ISTEXT(VLOOKUP(G848,Rubrieken!A:B,2,FALSE)),VLOOKUP(G848,Rubrieken!A:B,2,FALSE),"")</f>
        <v/>
      </c>
      <c r="I848" s="150">
        <f t="shared" si="117"/>
        <v>0</v>
      </c>
      <c r="J848" s="151" t="str">
        <f t="shared" si="118"/>
        <v/>
      </c>
      <c r="K848" s="151" t="str">
        <f t="shared" si="119"/>
        <v/>
      </c>
      <c r="L848" s="151" t="str">
        <f t="shared" si="120"/>
        <v/>
      </c>
      <c r="M848" s="151" t="str">
        <f t="shared" si="121"/>
        <v/>
      </c>
      <c r="N848" s="151" t="str">
        <f t="shared" si="122"/>
        <v/>
      </c>
      <c r="O848" s="151" t="str">
        <f t="shared" si="123"/>
        <v/>
      </c>
      <c r="P848" s="151" t="str">
        <f t="shared" si="124"/>
        <v/>
      </c>
      <c r="Q848" s="151" t="str">
        <f t="shared" si="125"/>
        <v/>
      </c>
    </row>
    <row r="849" spans="8:17">
      <c r="H849" s="139" t="str">
        <f>IF(ISTEXT(VLOOKUP(G849,Rubrieken!A:B,2,FALSE)),VLOOKUP(G849,Rubrieken!A:B,2,FALSE),"")</f>
        <v/>
      </c>
      <c r="I849" s="150">
        <f t="shared" si="117"/>
        <v>0</v>
      </c>
      <c r="J849" s="151" t="str">
        <f t="shared" si="118"/>
        <v/>
      </c>
      <c r="K849" s="151" t="str">
        <f t="shared" si="119"/>
        <v/>
      </c>
      <c r="L849" s="151" t="str">
        <f t="shared" si="120"/>
        <v/>
      </c>
      <c r="M849" s="151" t="str">
        <f t="shared" si="121"/>
        <v/>
      </c>
      <c r="N849" s="151" t="str">
        <f t="shared" si="122"/>
        <v/>
      </c>
      <c r="O849" s="151" t="str">
        <f t="shared" si="123"/>
        <v/>
      </c>
      <c r="P849" s="151" t="str">
        <f t="shared" si="124"/>
        <v/>
      </c>
      <c r="Q849" s="151" t="str">
        <f t="shared" si="125"/>
        <v/>
      </c>
    </row>
    <row r="850" spans="8:17">
      <c r="H850" s="139" t="str">
        <f>IF(ISTEXT(VLOOKUP(G850,Rubrieken!A:B,2,FALSE)),VLOOKUP(G850,Rubrieken!A:B,2,FALSE),"")</f>
        <v/>
      </c>
      <c r="I850" s="150">
        <f t="shared" si="117"/>
        <v>0</v>
      </c>
      <c r="J850" s="151" t="str">
        <f t="shared" si="118"/>
        <v/>
      </c>
      <c r="K850" s="151" t="str">
        <f t="shared" si="119"/>
        <v/>
      </c>
      <c r="L850" s="151" t="str">
        <f t="shared" si="120"/>
        <v/>
      </c>
      <c r="M850" s="151" t="str">
        <f t="shared" si="121"/>
        <v/>
      </c>
      <c r="N850" s="151" t="str">
        <f t="shared" si="122"/>
        <v/>
      </c>
      <c r="O850" s="151" t="str">
        <f t="shared" si="123"/>
        <v/>
      </c>
      <c r="P850" s="151" t="str">
        <f t="shared" si="124"/>
        <v/>
      </c>
      <c r="Q850" s="151" t="str">
        <f t="shared" si="125"/>
        <v/>
      </c>
    </row>
    <row r="851" spans="8:17">
      <c r="H851" s="139" t="str">
        <f>IF(ISTEXT(VLOOKUP(G851,Rubrieken!A:B,2,FALSE)),VLOOKUP(G851,Rubrieken!A:B,2,FALSE),"")</f>
        <v/>
      </c>
      <c r="I851" s="150">
        <f t="shared" si="117"/>
        <v>0</v>
      </c>
      <c r="J851" s="151" t="str">
        <f t="shared" si="118"/>
        <v/>
      </c>
      <c r="K851" s="151" t="str">
        <f t="shared" si="119"/>
        <v/>
      </c>
      <c r="L851" s="151" t="str">
        <f t="shared" si="120"/>
        <v/>
      </c>
      <c r="M851" s="151" t="str">
        <f t="shared" si="121"/>
        <v/>
      </c>
      <c r="N851" s="151" t="str">
        <f t="shared" si="122"/>
        <v/>
      </c>
      <c r="O851" s="151" t="str">
        <f t="shared" si="123"/>
        <v/>
      </c>
      <c r="P851" s="151" t="str">
        <f t="shared" si="124"/>
        <v/>
      </c>
      <c r="Q851" s="151" t="str">
        <f t="shared" si="125"/>
        <v/>
      </c>
    </row>
    <row r="852" spans="8:17">
      <c r="H852" s="139" t="str">
        <f>IF(ISTEXT(VLOOKUP(G852,Rubrieken!A:B,2,FALSE)),VLOOKUP(G852,Rubrieken!A:B,2,FALSE),"")</f>
        <v/>
      </c>
      <c r="I852" s="150">
        <f t="shared" si="117"/>
        <v>0</v>
      </c>
      <c r="J852" s="151" t="str">
        <f t="shared" si="118"/>
        <v/>
      </c>
      <c r="K852" s="151" t="str">
        <f t="shared" si="119"/>
        <v/>
      </c>
      <c r="L852" s="151" t="str">
        <f t="shared" si="120"/>
        <v/>
      </c>
      <c r="M852" s="151" t="str">
        <f t="shared" si="121"/>
        <v/>
      </c>
      <c r="N852" s="151" t="str">
        <f t="shared" si="122"/>
        <v/>
      </c>
      <c r="O852" s="151" t="str">
        <f t="shared" si="123"/>
        <v/>
      </c>
      <c r="P852" s="151" t="str">
        <f t="shared" si="124"/>
        <v/>
      </c>
      <c r="Q852" s="151" t="str">
        <f t="shared" si="125"/>
        <v/>
      </c>
    </row>
    <row r="853" spans="8:17">
      <c r="H853" s="139" t="str">
        <f>IF(ISTEXT(VLOOKUP(G853,Rubrieken!A:B,2,FALSE)),VLOOKUP(G853,Rubrieken!A:B,2,FALSE),"")</f>
        <v/>
      </c>
      <c r="I853" s="150">
        <f t="shared" si="117"/>
        <v>0</v>
      </c>
      <c r="J853" s="151" t="str">
        <f t="shared" si="118"/>
        <v/>
      </c>
      <c r="K853" s="151" t="str">
        <f t="shared" si="119"/>
        <v/>
      </c>
      <c r="L853" s="151" t="str">
        <f t="shared" si="120"/>
        <v/>
      </c>
      <c r="M853" s="151" t="str">
        <f t="shared" si="121"/>
        <v/>
      </c>
      <c r="N853" s="151" t="str">
        <f t="shared" si="122"/>
        <v/>
      </c>
      <c r="O853" s="151" t="str">
        <f t="shared" si="123"/>
        <v/>
      </c>
      <c r="P853" s="151" t="str">
        <f t="shared" si="124"/>
        <v/>
      </c>
      <c r="Q853" s="151" t="str">
        <f t="shared" si="125"/>
        <v/>
      </c>
    </row>
    <row r="854" spans="8:17">
      <c r="H854" s="139" t="str">
        <f>IF(ISTEXT(VLOOKUP(G854,Rubrieken!A:B,2,FALSE)),VLOOKUP(G854,Rubrieken!A:B,2,FALSE),"")</f>
        <v/>
      </c>
      <c r="I854" s="150">
        <f t="shared" si="117"/>
        <v>0</v>
      </c>
      <c r="J854" s="151" t="str">
        <f t="shared" si="118"/>
        <v/>
      </c>
      <c r="K854" s="151" t="str">
        <f t="shared" si="119"/>
        <v/>
      </c>
      <c r="L854" s="151" t="str">
        <f t="shared" si="120"/>
        <v/>
      </c>
      <c r="M854" s="151" t="str">
        <f t="shared" si="121"/>
        <v/>
      </c>
      <c r="N854" s="151" t="str">
        <f t="shared" si="122"/>
        <v/>
      </c>
      <c r="O854" s="151" t="str">
        <f t="shared" si="123"/>
        <v/>
      </c>
      <c r="P854" s="151" t="str">
        <f t="shared" si="124"/>
        <v/>
      </c>
      <c r="Q854" s="151" t="str">
        <f t="shared" si="125"/>
        <v/>
      </c>
    </row>
    <row r="855" spans="8:17">
      <c r="H855" s="139" t="str">
        <f>IF(ISTEXT(VLOOKUP(G855,Rubrieken!A:B,2,FALSE)),VLOOKUP(G855,Rubrieken!A:B,2,FALSE),"")</f>
        <v/>
      </c>
      <c r="I855" s="150">
        <f t="shared" si="117"/>
        <v>0</v>
      </c>
      <c r="J855" s="151" t="str">
        <f t="shared" si="118"/>
        <v/>
      </c>
      <c r="K855" s="151" t="str">
        <f t="shared" si="119"/>
        <v/>
      </c>
      <c r="L855" s="151" t="str">
        <f t="shared" si="120"/>
        <v/>
      </c>
      <c r="M855" s="151" t="str">
        <f t="shared" si="121"/>
        <v/>
      </c>
      <c r="N855" s="151" t="str">
        <f t="shared" si="122"/>
        <v/>
      </c>
      <c r="O855" s="151" t="str">
        <f t="shared" si="123"/>
        <v/>
      </c>
      <c r="P855" s="151" t="str">
        <f t="shared" si="124"/>
        <v/>
      </c>
      <c r="Q855" s="151" t="str">
        <f t="shared" si="125"/>
        <v/>
      </c>
    </row>
    <row r="856" spans="8:17">
      <c r="H856" s="139" t="str">
        <f>IF(ISTEXT(VLOOKUP(G856,Rubrieken!A:B,2,FALSE)),VLOOKUP(G856,Rubrieken!A:B,2,FALSE),"")</f>
        <v/>
      </c>
      <c r="I856" s="150">
        <f t="shared" si="117"/>
        <v>0</v>
      </c>
      <c r="J856" s="151" t="str">
        <f t="shared" si="118"/>
        <v/>
      </c>
      <c r="K856" s="151" t="str">
        <f t="shared" si="119"/>
        <v/>
      </c>
      <c r="L856" s="151" t="str">
        <f t="shared" si="120"/>
        <v/>
      </c>
      <c r="M856" s="151" t="str">
        <f t="shared" si="121"/>
        <v/>
      </c>
      <c r="N856" s="151" t="str">
        <f t="shared" si="122"/>
        <v/>
      </c>
      <c r="O856" s="151" t="str">
        <f t="shared" si="123"/>
        <v/>
      </c>
      <c r="P856" s="151" t="str">
        <f t="shared" si="124"/>
        <v/>
      </c>
      <c r="Q856" s="151" t="str">
        <f t="shared" si="125"/>
        <v/>
      </c>
    </row>
    <row r="857" spans="8:17">
      <c r="H857" s="139" t="str">
        <f>IF(ISTEXT(VLOOKUP(G857,Rubrieken!A:B,2,FALSE)),VLOOKUP(G857,Rubrieken!A:B,2,FALSE),"")</f>
        <v/>
      </c>
      <c r="I857" s="150">
        <f t="shared" si="117"/>
        <v>0</v>
      </c>
      <c r="J857" s="151" t="str">
        <f t="shared" si="118"/>
        <v/>
      </c>
      <c r="K857" s="151" t="str">
        <f t="shared" si="119"/>
        <v/>
      </c>
      <c r="L857" s="151" t="str">
        <f t="shared" si="120"/>
        <v/>
      </c>
      <c r="M857" s="151" t="str">
        <f t="shared" si="121"/>
        <v/>
      </c>
      <c r="N857" s="151" t="str">
        <f t="shared" si="122"/>
        <v/>
      </c>
      <c r="O857" s="151" t="str">
        <f t="shared" si="123"/>
        <v/>
      </c>
      <c r="P857" s="151" t="str">
        <f t="shared" si="124"/>
        <v/>
      </c>
      <c r="Q857" s="151" t="str">
        <f t="shared" si="125"/>
        <v/>
      </c>
    </row>
    <row r="858" spans="8:17">
      <c r="H858" s="139" t="str">
        <f>IF(ISTEXT(VLOOKUP(G858,Rubrieken!A:B,2,FALSE)),VLOOKUP(G858,Rubrieken!A:B,2,FALSE),"")</f>
        <v/>
      </c>
      <c r="I858" s="150">
        <f t="shared" si="117"/>
        <v>0</v>
      </c>
      <c r="J858" s="151" t="str">
        <f t="shared" si="118"/>
        <v/>
      </c>
      <c r="K858" s="151" t="str">
        <f t="shared" si="119"/>
        <v/>
      </c>
      <c r="L858" s="151" t="str">
        <f t="shared" si="120"/>
        <v/>
      </c>
      <c r="M858" s="151" t="str">
        <f t="shared" si="121"/>
        <v/>
      </c>
      <c r="N858" s="151" t="str">
        <f t="shared" si="122"/>
        <v/>
      </c>
      <c r="O858" s="151" t="str">
        <f t="shared" si="123"/>
        <v/>
      </c>
      <c r="P858" s="151" t="str">
        <f t="shared" si="124"/>
        <v/>
      </c>
      <c r="Q858" s="151" t="str">
        <f t="shared" si="125"/>
        <v/>
      </c>
    </row>
    <row r="859" spans="8:17">
      <c r="H859" s="139" t="str">
        <f>IF(ISTEXT(VLOOKUP(G859,Rubrieken!A:B,2,FALSE)),VLOOKUP(G859,Rubrieken!A:B,2,FALSE),"")</f>
        <v/>
      </c>
      <c r="I859" s="150">
        <f t="shared" si="117"/>
        <v>0</v>
      </c>
      <c r="J859" s="151" t="str">
        <f t="shared" si="118"/>
        <v/>
      </c>
      <c r="K859" s="151" t="str">
        <f t="shared" si="119"/>
        <v/>
      </c>
      <c r="L859" s="151" t="str">
        <f t="shared" si="120"/>
        <v/>
      </c>
      <c r="M859" s="151" t="str">
        <f t="shared" si="121"/>
        <v/>
      </c>
      <c r="N859" s="151" t="str">
        <f t="shared" si="122"/>
        <v/>
      </c>
      <c r="O859" s="151" t="str">
        <f t="shared" si="123"/>
        <v/>
      </c>
      <c r="P859" s="151" t="str">
        <f t="shared" si="124"/>
        <v/>
      </c>
      <c r="Q859" s="151" t="str">
        <f t="shared" si="125"/>
        <v/>
      </c>
    </row>
    <row r="860" spans="8:17">
      <c r="H860" s="139" t="str">
        <f>IF(ISTEXT(VLOOKUP(G860,Rubrieken!A:B,2,FALSE)),VLOOKUP(G860,Rubrieken!A:B,2,FALSE),"")</f>
        <v/>
      </c>
      <c r="I860" s="150">
        <f t="shared" si="117"/>
        <v>0</v>
      </c>
      <c r="J860" s="151" t="str">
        <f t="shared" si="118"/>
        <v/>
      </c>
      <c r="K860" s="151" t="str">
        <f t="shared" si="119"/>
        <v/>
      </c>
      <c r="L860" s="151" t="str">
        <f t="shared" si="120"/>
        <v/>
      </c>
      <c r="M860" s="151" t="str">
        <f t="shared" si="121"/>
        <v/>
      </c>
      <c r="N860" s="151" t="str">
        <f t="shared" si="122"/>
        <v/>
      </c>
      <c r="O860" s="151" t="str">
        <f t="shared" si="123"/>
        <v/>
      </c>
      <c r="P860" s="151" t="str">
        <f t="shared" si="124"/>
        <v/>
      </c>
      <c r="Q860" s="151" t="str">
        <f t="shared" si="125"/>
        <v/>
      </c>
    </row>
    <row r="861" spans="8:17">
      <c r="H861" s="139" t="str">
        <f>IF(ISTEXT(VLOOKUP(G861,Rubrieken!A:B,2,FALSE)),VLOOKUP(G861,Rubrieken!A:B,2,FALSE),"")</f>
        <v/>
      </c>
      <c r="I861" s="150">
        <f t="shared" si="117"/>
        <v>0</v>
      </c>
      <c r="J861" s="151" t="str">
        <f t="shared" si="118"/>
        <v/>
      </c>
      <c r="K861" s="151" t="str">
        <f t="shared" si="119"/>
        <v/>
      </c>
      <c r="L861" s="151" t="str">
        <f t="shared" si="120"/>
        <v/>
      </c>
      <c r="M861" s="151" t="str">
        <f t="shared" si="121"/>
        <v/>
      </c>
      <c r="N861" s="151" t="str">
        <f t="shared" si="122"/>
        <v/>
      </c>
      <c r="O861" s="151" t="str">
        <f t="shared" si="123"/>
        <v/>
      </c>
      <c r="P861" s="151" t="str">
        <f t="shared" si="124"/>
        <v/>
      </c>
      <c r="Q861" s="151" t="str">
        <f t="shared" si="125"/>
        <v/>
      </c>
    </row>
    <row r="862" spans="8:17">
      <c r="H862" s="139" t="str">
        <f>IF(ISTEXT(VLOOKUP(G862,Rubrieken!A:B,2,FALSE)),VLOOKUP(G862,Rubrieken!A:B,2,FALSE),"")</f>
        <v/>
      </c>
      <c r="I862" s="150">
        <f t="shared" si="117"/>
        <v>0</v>
      </c>
      <c r="J862" s="151" t="str">
        <f t="shared" si="118"/>
        <v/>
      </c>
      <c r="K862" s="151" t="str">
        <f t="shared" si="119"/>
        <v/>
      </c>
      <c r="L862" s="151" t="str">
        <f t="shared" si="120"/>
        <v/>
      </c>
      <c r="M862" s="151" t="str">
        <f t="shared" si="121"/>
        <v/>
      </c>
      <c r="N862" s="151" t="str">
        <f t="shared" si="122"/>
        <v/>
      </c>
      <c r="O862" s="151" t="str">
        <f t="shared" si="123"/>
        <v/>
      </c>
      <c r="P862" s="151" t="str">
        <f t="shared" si="124"/>
        <v/>
      </c>
      <c r="Q862" s="151" t="str">
        <f t="shared" si="125"/>
        <v/>
      </c>
    </row>
    <row r="863" spans="8:17">
      <c r="H863" s="139" t="str">
        <f>IF(ISTEXT(VLOOKUP(G863,Rubrieken!A:B,2,FALSE)),VLOOKUP(G863,Rubrieken!A:B,2,FALSE),"")</f>
        <v/>
      </c>
      <c r="I863" s="150">
        <f t="shared" si="117"/>
        <v>0</v>
      </c>
      <c r="J863" s="151" t="str">
        <f t="shared" si="118"/>
        <v/>
      </c>
      <c r="K863" s="151" t="str">
        <f t="shared" si="119"/>
        <v/>
      </c>
      <c r="L863" s="151" t="str">
        <f t="shared" si="120"/>
        <v/>
      </c>
      <c r="M863" s="151" t="str">
        <f t="shared" si="121"/>
        <v/>
      </c>
      <c r="N863" s="151" t="str">
        <f t="shared" si="122"/>
        <v/>
      </c>
      <c r="O863" s="151" t="str">
        <f t="shared" si="123"/>
        <v/>
      </c>
      <c r="P863" s="151" t="str">
        <f t="shared" si="124"/>
        <v/>
      </c>
      <c r="Q863" s="151" t="str">
        <f t="shared" si="125"/>
        <v/>
      </c>
    </row>
    <row r="864" spans="8:17">
      <c r="H864" s="139" t="str">
        <f>IF(ISTEXT(VLOOKUP(G864,Rubrieken!A:B,2,FALSE)),VLOOKUP(G864,Rubrieken!A:B,2,FALSE),"")</f>
        <v/>
      </c>
      <c r="I864" s="150">
        <f t="shared" si="117"/>
        <v>0</v>
      </c>
      <c r="J864" s="151" t="str">
        <f t="shared" si="118"/>
        <v/>
      </c>
      <c r="K864" s="151" t="str">
        <f t="shared" si="119"/>
        <v/>
      </c>
      <c r="L864" s="151" t="str">
        <f t="shared" si="120"/>
        <v/>
      </c>
      <c r="M864" s="151" t="str">
        <f t="shared" si="121"/>
        <v/>
      </c>
      <c r="N864" s="151" t="str">
        <f t="shared" si="122"/>
        <v/>
      </c>
      <c r="O864" s="151" t="str">
        <f t="shared" si="123"/>
        <v/>
      </c>
      <c r="P864" s="151" t="str">
        <f t="shared" si="124"/>
        <v/>
      </c>
      <c r="Q864" s="151" t="str">
        <f t="shared" si="125"/>
        <v/>
      </c>
    </row>
    <row r="865" spans="8:17">
      <c r="H865" s="139" t="str">
        <f>IF(ISTEXT(VLOOKUP(G865,Rubrieken!A:B,2,FALSE)),VLOOKUP(G865,Rubrieken!A:B,2,FALSE),"")</f>
        <v/>
      </c>
      <c r="I865" s="150">
        <f t="shared" si="117"/>
        <v>0</v>
      </c>
      <c r="J865" s="151" t="str">
        <f t="shared" si="118"/>
        <v/>
      </c>
      <c r="K865" s="151" t="str">
        <f t="shared" si="119"/>
        <v/>
      </c>
      <c r="L865" s="151" t="str">
        <f t="shared" si="120"/>
        <v/>
      </c>
      <c r="M865" s="151" t="str">
        <f t="shared" si="121"/>
        <v/>
      </c>
      <c r="N865" s="151" t="str">
        <f t="shared" si="122"/>
        <v/>
      </c>
      <c r="O865" s="151" t="str">
        <f t="shared" si="123"/>
        <v/>
      </c>
      <c r="P865" s="151" t="str">
        <f t="shared" si="124"/>
        <v/>
      </c>
      <c r="Q865" s="151" t="str">
        <f t="shared" si="125"/>
        <v/>
      </c>
    </row>
    <row r="866" spans="8:17">
      <c r="H866" s="139" t="str">
        <f>IF(ISTEXT(VLOOKUP(G866,Rubrieken!A:B,2,FALSE)),VLOOKUP(G866,Rubrieken!A:B,2,FALSE),"")</f>
        <v/>
      </c>
      <c r="I866" s="150">
        <f t="shared" si="117"/>
        <v>0</v>
      </c>
      <c r="J866" s="151" t="str">
        <f t="shared" si="118"/>
        <v/>
      </c>
      <c r="K866" s="151" t="str">
        <f t="shared" si="119"/>
        <v/>
      </c>
      <c r="L866" s="151" t="str">
        <f t="shared" si="120"/>
        <v/>
      </c>
      <c r="M866" s="151" t="str">
        <f t="shared" si="121"/>
        <v/>
      </c>
      <c r="N866" s="151" t="str">
        <f t="shared" si="122"/>
        <v/>
      </c>
      <c r="O866" s="151" t="str">
        <f t="shared" si="123"/>
        <v/>
      </c>
      <c r="P866" s="151" t="str">
        <f t="shared" si="124"/>
        <v/>
      </c>
      <c r="Q866" s="151" t="str">
        <f t="shared" si="125"/>
        <v/>
      </c>
    </row>
    <row r="867" spans="8:17">
      <c r="H867" s="139" t="str">
        <f>IF(ISTEXT(VLOOKUP(G867,Rubrieken!A:B,2,FALSE)),VLOOKUP(G867,Rubrieken!A:B,2,FALSE),"")</f>
        <v/>
      </c>
      <c r="I867" s="150">
        <f t="shared" si="117"/>
        <v>0</v>
      </c>
      <c r="J867" s="151" t="str">
        <f t="shared" si="118"/>
        <v/>
      </c>
      <c r="K867" s="151" t="str">
        <f t="shared" si="119"/>
        <v/>
      </c>
      <c r="L867" s="151" t="str">
        <f t="shared" si="120"/>
        <v/>
      </c>
      <c r="M867" s="151" t="str">
        <f t="shared" si="121"/>
        <v/>
      </c>
      <c r="N867" s="151" t="str">
        <f t="shared" si="122"/>
        <v/>
      </c>
      <c r="O867" s="151" t="str">
        <f t="shared" si="123"/>
        <v/>
      </c>
      <c r="P867" s="151" t="str">
        <f t="shared" si="124"/>
        <v/>
      </c>
      <c r="Q867" s="151" t="str">
        <f t="shared" si="125"/>
        <v/>
      </c>
    </row>
    <row r="868" spans="8:17">
      <c r="H868" s="139" t="str">
        <f>IF(ISTEXT(VLOOKUP(G868,Rubrieken!A:B,2,FALSE)),VLOOKUP(G868,Rubrieken!A:B,2,FALSE),"")</f>
        <v/>
      </c>
      <c r="I868" s="150">
        <f t="shared" si="117"/>
        <v>0</v>
      </c>
      <c r="J868" s="151" t="str">
        <f t="shared" si="118"/>
        <v/>
      </c>
      <c r="K868" s="151" t="str">
        <f t="shared" si="119"/>
        <v/>
      </c>
      <c r="L868" s="151" t="str">
        <f t="shared" si="120"/>
        <v/>
      </c>
      <c r="M868" s="151" t="str">
        <f t="shared" si="121"/>
        <v/>
      </c>
      <c r="N868" s="151" t="str">
        <f t="shared" si="122"/>
        <v/>
      </c>
      <c r="O868" s="151" t="str">
        <f t="shared" si="123"/>
        <v/>
      </c>
      <c r="P868" s="151" t="str">
        <f t="shared" si="124"/>
        <v/>
      </c>
      <c r="Q868" s="151" t="str">
        <f t="shared" si="125"/>
        <v/>
      </c>
    </row>
    <row r="869" spans="8:17">
      <c r="H869" s="139" t="str">
        <f>IF(ISTEXT(VLOOKUP(G869,Rubrieken!A:B,2,FALSE)),VLOOKUP(G869,Rubrieken!A:B,2,FALSE),"")</f>
        <v/>
      </c>
      <c r="I869" s="150">
        <f t="shared" si="117"/>
        <v>0</v>
      </c>
      <c r="J869" s="151" t="str">
        <f t="shared" si="118"/>
        <v/>
      </c>
      <c r="K869" s="151" t="str">
        <f t="shared" si="119"/>
        <v/>
      </c>
      <c r="L869" s="151" t="str">
        <f t="shared" si="120"/>
        <v/>
      </c>
      <c r="M869" s="151" t="str">
        <f t="shared" si="121"/>
        <v/>
      </c>
      <c r="N869" s="151" t="str">
        <f t="shared" si="122"/>
        <v/>
      </c>
      <c r="O869" s="151" t="str">
        <f t="shared" si="123"/>
        <v/>
      </c>
      <c r="P869" s="151" t="str">
        <f t="shared" si="124"/>
        <v/>
      </c>
      <c r="Q869" s="151" t="str">
        <f t="shared" si="125"/>
        <v/>
      </c>
    </row>
    <row r="870" spans="8:17">
      <c r="H870" s="139" t="str">
        <f>IF(ISTEXT(VLOOKUP(G870,Rubrieken!A:B,2,FALSE)),VLOOKUP(G870,Rubrieken!A:B,2,FALSE),"")</f>
        <v/>
      </c>
      <c r="I870" s="150">
        <f t="shared" si="117"/>
        <v>0</v>
      </c>
      <c r="J870" s="151" t="str">
        <f t="shared" si="118"/>
        <v/>
      </c>
      <c r="K870" s="151" t="str">
        <f t="shared" si="119"/>
        <v/>
      </c>
      <c r="L870" s="151" t="str">
        <f t="shared" si="120"/>
        <v/>
      </c>
      <c r="M870" s="151" t="str">
        <f t="shared" si="121"/>
        <v/>
      </c>
      <c r="N870" s="151" t="str">
        <f t="shared" si="122"/>
        <v/>
      </c>
      <c r="O870" s="151" t="str">
        <f t="shared" si="123"/>
        <v/>
      </c>
      <c r="P870" s="151" t="str">
        <f t="shared" si="124"/>
        <v/>
      </c>
      <c r="Q870" s="151" t="str">
        <f t="shared" si="125"/>
        <v/>
      </c>
    </row>
    <row r="871" spans="8:17">
      <c r="H871" s="139" t="str">
        <f>IF(ISTEXT(VLOOKUP(G871,Rubrieken!A:B,2,FALSE)),VLOOKUP(G871,Rubrieken!A:B,2,FALSE),"")</f>
        <v/>
      </c>
      <c r="I871" s="150">
        <f t="shared" si="117"/>
        <v>0</v>
      </c>
      <c r="J871" s="151" t="str">
        <f t="shared" si="118"/>
        <v/>
      </c>
      <c r="K871" s="151" t="str">
        <f t="shared" si="119"/>
        <v/>
      </c>
      <c r="L871" s="151" t="str">
        <f t="shared" si="120"/>
        <v/>
      </c>
      <c r="M871" s="151" t="str">
        <f t="shared" si="121"/>
        <v/>
      </c>
      <c r="N871" s="151" t="str">
        <f t="shared" si="122"/>
        <v/>
      </c>
      <c r="O871" s="151" t="str">
        <f t="shared" si="123"/>
        <v/>
      </c>
      <c r="P871" s="151" t="str">
        <f t="shared" si="124"/>
        <v/>
      </c>
      <c r="Q871" s="151" t="str">
        <f t="shared" si="125"/>
        <v/>
      </c>
    </row>
    <row r="872" spans="8:17">
      <c r="H872" s="139" t="str">
        <f>IF(ISTEXT(VLOOKUP(G872,Rubrieken!A:B,2,FALSE)),VLOOKUP(G872,Rubrieken!A:B,2,FALSE),"")</f>
        <v/>
      </c>
      <c r="I872" s="150">
        <f t="shared" si="117"/>
        <v>0</v>
      </c>
      <c r="J872" s="151" t="str">
        <f t="shared" si="118"/>
        <v/>
      </c>
      <c r="K872" s="151" t="str">
        <f t="shared" si="119"/>
        <v/>
      </c>
      <c r="L872" s="151" t="str">
        <f t="shared" si="120"/>
        <v/>
      </c>
      <c r="M872" s="151" t="str">
        <f t="shared" si="121"/>
        <v/>
      </c>
      <c r="N872" s="151" t="str">
        <f t="shared" si="122"/>
        <v/>
      </c>
      <c r="O872" s="151" t="str">
        <f t="shared" si="123"/>
        <v/>
      </c>
      <c r="P872" s="151" t="str">
        <f t="shared" si="124"/>
        <v/>
      </c>
      <c r="Q872" s="151" t="str">
        <f t="shared" si="125"/>
        <v/>
      </c>
    </row>
    <row r="873" spans="8:17">
      <c r="H873" s="139" t="str">
        <f>IF(ISTEXT(VLOOKUP(G873,Rubrieken!A:B,2,FALSE)),VLOOKUP(G873,Rubrieken!A:B,2,FALSE),"")</f>
        <v/>
      </c>
      <c r="I873" s="150">
        <f t="shared" si="117"/>
        <v>0</v>
      </c>
      <c r="J873" s="151" t="str">
        <f t="shared" si="118"/>
        <v/>
      </c>
      <c r="K873" s="151" t="str">
        <f t="shared" si="119"/>
        <v/>
      </c>
      <c r="L873" s="151" t="str">
        <f t="shared" si="120"/>
        <v/>
      </c>
      <c r="M873" s="151" t="str">
        <f t="shared" si="121"/>
        <v/>
      </c>
      <c r="N873" s="151" t="str">
        <f t="shared" si="122"/>
        <v/>
      </c>
      <c r="O873" s="151" t="str">
        <f t="shared" si="123"/>
        <v/>
      </c>
      <c r="P873" s="151" t="str">
        <f t="shared" si="124"/>
        <v/>
      </c>
      <c r="Q873" s="151" t="str">
        <f t="shared" si="125"/>
        <v/>
      </c>
    </row>
    <row r="874" spans="8:17">
      <c r="H874" s="139" t="str">
        <f>IF(ISTEXT(VLOOKUP(G874,Rubrieken!A:B,2,FALSE)),VLOOKUP(G874,Rubrieken!A:B,2,FALSE),"")</f>
        <v/>
      </c>
      <c r="I874" s="150">
        <f t="shared" si="117"/>
        <v>0</v>
      </c>
      <c r="J874" s="151" t="str">
        <f t="shared" si="118"/>
        <v/>
      </c>
      <c r="K874" s="151" t="str">
        <f t="shared" si="119"/>
        <v/>
      </c>
      <c r="L874" s="151" t="str">
        <f t="shared" si="120"/>
        <v/>
      </c>
      <c r="M874" s="151" t="str">
        <f t="shared" si="121"/>
        <v/>
      </c>
      <c r="N874" s="151" t="str">
        <f t="shared" si="122"/>
        <v/>
      </c>
      <c r="O874" s="151" t="str">
        <f t="shared" si="123"/>
        <v/>
      </c>
      <c r="P874" s="151" t="str">
        <f t="shared" si="124"/>
        <v/>
      </c>
      <c r="Q874" s="151" t="str">
        <f t="shared" si="125"/>
        <v/>
      </c>
    </row>
    <row r="875" spans="8:17">
      <c r="H875" s="139" t="str">
        <f>IF(ISTEXT(VLOOKUP(G875,Rubrieken!A:B,2,FALSE)),VLOOKUP(G875,Rubrieken!A:B,2,FALSE),"")</f>
        <v/>
      </c>
      <c r="I875" s="150">
        <f t="shared" si="117"/>
        <v>0</v>
      </c>
      <c r="J875" s="151" t="str">
        <f t="shared" si="118"/>
        <v/>
      </c>
      <c r="K875" s="151" t="str">
        <f t="shared" si="119"/>
        <v/>
      </c>
      <c r="L875" s="151" t="str">
        <f t="shared" si="120"/>
        <v/>
      </c>
      <c r="M875" s="151" t="str">
        <f t="shared" si="121"/>
        <v/>
      </c>
      <c r="N875" s="151" t="str">
        <f t="shared" si="122"/>
        <v/>
      </c>
      <c r="O875" s="151" t="str">
        <f t="shared" si="123"/>
        <v/>
      </c>
      <c r="P875" s="151" t="str">
        <f t="shared" si="124"/>
        <v/>
      </c>
      <c r="Q875" s="151" t="str">
        <f t="shared" si="125"/>
        <v/>
      </c>
    </row>
    <row r="876" spans="8:17">
      <c r="H876" s="139" t="str">
        <f>IF(ISTEXT(VLOOKUP(G876,Rubrieken!A:B,2,FALSE)),VLOOKUP(G876,Rubrieken!A:B,2,FALSE),"")</f>
        <v/>
      </c>
      <c r="I876" s="150">
        <f t="shared" si="117"/>
        <v>0</v>
      </c>
      <c r="J876" s="151" t="str">
        <f t="shared" si="118"/>
        <v/>
      </c>
      <c r="K876" s="151" t="str">
        <f t="shared" si="119"/>
        <v/>
      </c>
      <c r="L876" s="151" t="str">
        <f t="shared" si="120"/>
        <v/>
      </c>
      <c r="M876" s="151" t="str">
        <f t="shared" si="121"/>
        <v/>
      </c>
      <c r="N876" s="151" t="str">
        <f t="shared" si="122"/>
        <v/>
      </c>
      <c r="O876" s="151" t="str">
        <f t="shared" si="123"/>
        <v/>
      </c>
      <c r="P876" s="151" t="str">
        <f t="shared" si="124"/>
        <v/>
      </c>
      <c r="Q876" s="151" t="str">
        <f t="shared" si="125"/>
        <v/>
      </c>
    </row>
    <row r="877" spans="8:17">
      <c r="H877" s="139" t="str">
        <f>IF(ISTEXT(VLOOKUP(G877,Rubrieken!A:B,2,FALSE)),VLOOKUP(G877,Rubrieken!A:B,2,FALSE),"")</f>
        <v/>
      </c>
      <c r="I877" s="150">
        <f t="shared" si="117"/>
        <v>0</v>
      </c>
      <c r="J877" s="151" t="str">
        <f t="shared" si="118"/>
        <v/>
      </c>
      <c r="K877" s="151" t="str">
        <f t="shared" si="119"/>
        <v/>
      </c>
      <c r="L877" s="151" t="str">
        <f t="shared" si="120"/>
        <v/>
      </c>
      <c r="M877" s="151" t="str">
        <f t="shared" si="121"/>
        <v/>
      </c>
      <c r="N877" s="151" t="str">
        <f t="shared" si="122"/>
        <v/>
      </c>
      <c r="O877" s="151" t="str">
        <f t="shared" si="123"/>
        <v/>
      </c>
      <c r="P877" s="151" t="str">
        <f t="shared" si="124"/>
        <v/>
      </c>
      <c r="Q877" s="151" t="str">
        <f t="shared" si="125"/>
        <v/>
      </c>
    </row>
    <row r="878" spans="8:17">
      <c r="H878" s="139" t="str">
        <f>IF(ISTEXT(VLOOKUP(G878,Rubrieken!A:B,2,FALSE)),VLOOKUP(G878,Rubrieken!A:B,2,FALSE),"")</f>
        <v/>
      </c>
      <c r="I878" s="150">
        <f t="shared" si="117"/>
        <v>0</v>
      </c>
      <c r="J878" s="151" t="str">
        <f t="shared" si="118"/>
        <v/>
      </c>
      <c r="K878" s="151" t="str">
        <f t="shared" si="119"/>
        <v/>
      </c>
      <c r="L878" s="151" t="str">
        <f t="shared" si="120"/>
        <v/>
      </c>
      <c r="M878" s="151" t="str">
        <f t="shared" si="121"/>
        <v/>
      </c>
      <c r="N878" s="151" t="str">
        <f t="shared" si="122"/>
        <v/>
      </c>
      <c r="O878" s="151" t="str">
        <f t="shared" si="123"/>
        <v/>
      </c>
      <c r="P878" s="151" t="str">
        <f t="shared" si="124"/>
        <v/>
      </c>
      <c r="Q878" s="151" t="str">
        <f t="shared" si="125"/>
        <v/>
      </c>
    </row>
    <row r="879" spans="8:17">
      <c r="H879" s="139" t="str">
        <f>IF(ISTEXT(VLOOKUP(G879,Rubrieken!A:B,2,FALSE)),VLOOKUP(G879,Rubrieken!A:B,2,FALSE),"")</f>
        <v/>
      </c>
      <c r="I879" s="150">
        <f t="shared" si="117"/>
        <v>0</v>
      </c>
      <c r="J879" s="151" t="str">
        <f t="shared" si="118"/>
        <v/>
      </c>
      <c r="K879" s="151" t="str">
        <f t="shared" si="119"/>
        <v/>
      </c>
      <c r="L879" s="151" t="str">
        <f t="shared" si="120"/>
        <v/>
      </c>
      <c r="M879" s="151" t="str">
        <f t="shared" si="121"/>
        <v/>
      </c>
      <c r="N879" s="151" t="str">
        <f t="shared" si="122"/>
        <v/>
      </c>
      <c r="O879" s="151" t="str">
        <f t="shared" si="123"/>
        <v/>
      </c>
      <c r="P879" s="151" t="str">
        <f t="shared" si="124"/>
        <v/>
      </c>
      <c r="Q879" s="151" t="str">
        <f t="shared" si="125"/>
        <v/>
      </c>
    </row>
    <row r="880" spans="8:17">
      <c r="H880" s="139" t="str">
        <f>IF(ISTEXT(VLOOKUP(G880,Rubrieken!A:B,2,FALSE)),VLOOKUP(G880,Rubrieken!A:B,2,FALSE),"")</f>
        <v/>
      </c>
      <c r="I880" s="150">
        <f t="shared" si="117"/>
        <v>0</v>
      </c>
      <c r="J880" s="151" t="str">
        <f t="shared" si="118"/>
        <v/>
      </c>
      <c r="K880" s="151" t="str">
        <f t="shared" si="119"/>
        <v/>
      </c>
      <c r="L880" s="151" t="str">
        <f t="shared" si="120"/>
        <v/>
      </c>
      <c r="M880" s="151" t="str">
        <f t="shared" si="121"/>
        <v/>
      </c>
      <c r="N880" s="151" t="str">
        <f t="shared" si="122"/>
        <v/>
      </c>
      <c r="O880" s="151" t="str">
        <f t="shared" si="123"/>
        <v/>
      </c>
      <c r="P880" s="151" t="str">
        <f t="shared" si="124"/>
        <v/>
      </c>
      <c r="Q880" s="151" t="str">
        <f t="shared" si="125"/>
        <v/>
      </c>
    </row>
    <row r="881" spans="8:17">
      <c r="H881" s="139" t="str">
        <f>IF(ISTEXT(VLOOKUP(G881,Rubrieken!A:B,2,FALSE)),VLOOKUP(G881,Rubrieken!A:B,2,FALSE),"")</f>
        <v/>
      </c>
      <c r="I881" s="150">
        <f t="shared" si="117"/>
        <v>0</v>
      </c>
      <c r="J881" s="151" t="str">
        <f t="shared" si="118"/>
        <v/>
      </c>
      <c r="K881" s="151" t="str">
        <f t="shared" si="119"/>
        <v/>
      </c>
      <c r="L881" s="151" t="str">
        <f t="shared" si="120"/>
        <v/>
      </c>
      <c r="M881" s="151" t="str">
        <f t="shared" si="121"/>
        <v/>
      </c>
      <c r="N881" s="151" t="str">
        <f t="shared" si="122"/>
        <v/>
      </c>
      <c r="O881" s="151" t="str">
        <f t="shared" si="123"/>
        <v/>
      </c>
      <c r="P881" s="151" t="str">
        <f t="shared" si="124"/>
        <v/>
      </c>
      <c r="Q881" s="151" t="str">
        <f t="shared" si="125"/>
        <v/>
      </c>
    </row>
    <row r="882" spans="8:17">
      <c r="H882" s="139" t="str">
        <f>IF(ISTEXT(VLOOKUP(G882,Rubrieken!A:B,2,FALSE)),VLOOKUP(G882,Rubrieken!A:B,2,FALSE),"")</f>
        <v/>
      </c>
      <c r="I882" s="150">
        <f t="shared" si="117"/>
        <v>0</v>
      </c>
      <c r="J882" s="151" t="str">
        <f t="shared" si="118"/>
        <v/>
      </c>
      <c r="K882" s="151" t="str">
        <f t="shared" si="119"/>
        <v/>
      </c>
      <c r="L882" s="151" t="str">
        <f t="shared" si="120"/>
        <v/>
      </c>
      <c r="M882" s="151" t="str">
        <f t="shared" si="121"/>
        <v/>
      </c>
      <c r="N882" s="151" t="str">
        <f t="shared" si="122"/>
        <v/>
      </c>
      <c r="O882" s="151" t="str">
        <f t="shared" si="123"/>
        <v/>
      </c>
      <c r="P882" s="151" t="str">
        <f t="shared" si="124"/>
        <v/>
      </c>
      <c r="Q882" s="151" t="str">
        <f t="shared" si="125"/>
        <v/>
      </c>
    </row>
    <row r="883" spans="8:17">
      <c r="H883" s="139" t="str">
        <f>IF(ISTEXT(VLOOKUP(G883,Rubrieken!A:B,2,FALSE)),VLOOKUP(G883,Rubrieken!A:B,2,FALSE),"")</f>
        <v/>
      </c>
      <c r="I883" s="150">
        <f t="shared" si="117"/>
        <v>0</v>
      </c>
      <c r="J883" s="151" t="str">
        <f t="shared" si="118"/>
        <v/>
      </c>
      <c r="K883" s="151" t="str">
        <f t="shared" si="119"/>
        <v/>
      </c>
      <c r="L883" s="151" t="str">
        <f t="shared" si="120"/>
        <v/>
      </c>
      <c r="M883" s="151" t="str">
        <f t="shared" si="121"/>
        <v/>
      </c>
      <c r="N883" s="151" t="str">
        <f t="shared" si="122"/>
        <v/>
      </c>
      <c r="O883" s="151" t="str">
        <f t="shared" si="123"/>
        <v/>
      </c>
      <c r="P883" s="151" t="str">
        <f t="shared" si="124"/>
        <v/>
      </c>
      <c r="Q883" s="151" t="str">
        <f t="shared" si="125"/>
        <v/>
      </c>
    </row>
    <row r="884" spans="8:17">
      <c r="H884" s="139" t="str">
        <f>IF(ISTEXT(VLOOKUP(G884,Rubrieken!A:B,2,FALSE)),VLOOKUP(G884,Rubrieken!A:B,2,FALSE),"")</f>
        <v/>
      </c>
      <c r="I884" s="150">
        <f t="shared" si="117"/>
        <v>0</v>
      </c>
      <c r="J884" s="151" t="str">
        <f t="shared" si="118"/>
        <v/>
      </c>
      <c r="K884" s="151" t="str">
        <f t="shared" si="119"/>
        <v/>
      </c>
      <c r="L884" s="151" t="str">
        <f t="shared" si="120"/>
        <v/>
      </c>
      <c r="M884" s="151" t="str">
        <f t="shared" si="121"/>
        <v/>
      </c>
      <c r="N884" s="151" t="str">
        <f t="shared" si="122"/>
        <v/>
      </c>
      <c r="O884" s="151" t="str">
        <f t="shared" si="123"/>
        <v/>
      </c>
      <c r="P884" s="151" t="str">
        <f t="shared" si="124"/>
        <v/>
      </c>
      <c r="Q884" s="151" t="str">
        <f t="shared" si="125"/>
        <v/>
      </c>
    </row>
    <row r="885" spans="8:17">
      <c r="H885" s="139" t="str">
        <f>IF(ISTEXT(VLOOKUP(G885,Rubrieken!A:B,2,FALSE)),VLOOKUP(G885,Rubrieken!A:B,2,FALSE),"")</f>
        <v/>
      </c>
      <c r="I885" s="150">
        <f t="shared" si="117"/>
        <v>0</v>
      </c>
      <c r="J885" s="151" t="str">
        <f t="shared" si="118"/>
        <v/>
      </c>
      <c r="K885" s="151" t="str">
        <f t="shared" si="119"/>
        <v/>
      </c>
      <c r="L885" s="151" t="str">
        <f t="shared" si="120"/>
        <v/>
      </c>
      <c r="M885" s="151" t="str">
        <f t="shared" si="121"/>
        <v/>
      </c>
      <c r="N885" s="151" t="str">
        <f t="shared" si="122"/>
        <v/>
      </c>
      <c r="O885" s="151" t="str">
        <f t="shared" si="123"/>
        <v/>
      </c>
      <c r="P885" s="151" t="str">
        <f t="shared" si="124"/>
        <v/>
      </c>
      <c r="Q885" s="151" t="str">
        <f t="shared" si="125"/>
        <v/>
      </c>
    </row>
    <row r="886" spans="8:17">
      <c r="H886" s="139" t="str">
        <f>IF(ISTEXT(VLOOKUP(G886,Rubrieken!A:B,2,FALSE)),VLOOKUP(G886,Rubrieken!A:B,2,FALSE),"")</f>
        <v/>
      </c>
      <c r="I886" s="150">
        <f t="shared" si="117"/>
        <v>0</v>
      </c>
      <c r="J886" s="151" t="str">
        <f t="shared" si="118"/>
        <v/>
      </c>
      <c r="K886" s="151" t="str">
        <f t="shared" si="119"/>
        <v/>
      </c>
      <c r="L886" s="151" t="str">
        <f t="shared" si="120"/>
        <v/>
      </c>
      <c r="M886" s="151" t="str">
        <f t="shared" si="121"/>
        <v/>
      </c>
      <c r="N886" s="151" t="str">
        <f t="shared" si="122"/>
        <v/>
      </c>
      <c r="O886" s="151" t="str">
        <f t="shared" si="123"/>
        <v/>
      </c>
      <c r="P886" s="151" t="str">
        <f t="shared" si="124"/>
        <v/>
      </c>
      <c r="Q886" s="151" t="str">
        <f t="shared" si="125"/>
        <v/>
      </c>
    </row>
    <row r="887" spans="8:17">
      <c r="H887" s="139" t="str">
        <f>IF(ISTEXT(VLOOKUP(G887,Rubrieken!A:B,2,FALSE)),VLOOKUP(G887,Rubrieken!A:B,2,FALSE),"")</f>
        <v/>
      </c>
      <c r="I887" s="150">
        <f t="shared" ref="I887:I950" si="126">D887-E887+F887</f>
        <v>0</v>
      </c>
      <c r="J887" s="151" t="str">
        <f t="shared" si="118"/>
        <v/>
      </c>
      <c r="K887" s="151" t="str">
        <f t="shared" si="119"/>
        <v/>
      </c>
      <c r="L887" s="151" t="str">
        <f t="shared" si="120"/>
        <v/>
      </c>
      <c r="M887" s="151" t="str">
        <f t="shared" si="121"/>
        <v/>
      </c>
      <c r="N887" s="151" t="str">
        <f t="shared" si="122"/>
        <v/>
      </c>
      <c r="O887" s="151" t="str">
        <f t="shared" si="123"/>
        <v/>
      </c>
      <c r="P887" s="151" t="str">
        <f t="shared" si="124"/>
        <v/>
      </c>
      <c r="Q887" s="151" t="str">
        <f t="shared" si="125"/>
        <v/>
      </c>
    </row>
    <row r="888" spans="8:17">
      <c r="H888" s="139" t="str">
        <f>IF(ISTEXT(VLOOKUP(G888,Rubrieken!A:B,2,FALSE)),VLOOKUP(G888,Rubrieken!A:B,2,FALSE),"")</f>
        <v/>
      </c>
      <c r="I888" s="150">
        <f t="shared" si="126"/>
        <v>0</v>
      </c>
      <c r="J888" s="151" t="str">
        <f t="shared" si="118"/>
        <v/>
      </c>
      <c r="K888" s="151" t="str">
        <f t="shared" si="119"/>
        <v/>
      </c>
      <c r="L888" s="151" t="str">
        <f t="shared" si="120"/>
        <v/>
      </c>
      <c r="M888" s="151" t="str">
        <f t="shared" si="121"/>
        <v/>
      </c>
      <c r="N888" s="151" t="str">
        <f t="shared" si="122"/>
        <v/>
      </c>
      <c r="O888" s="151" t="str">
        <f t="shared" si="123"/>
        <v/>
      </c>
      <c r="P888" s="151" t="str">
        <f t="shared" si="124"/>
        <v/>
      </c>
      <c r="Q888" s="151" t="str">
        <f t="shared" si="125"/>
        <v/>
      </c>
    </row>
    <row r="889" spans="8:17">
      <c r="H889" s="139" t="str">
        <f>IF(ISTEXT(VLOOKUP(G889,Rubrieken!A:B,2,FALSE)),VLOOKUP(G889,Rubrieken!A:B,2,FALSE),"")</f>
        <v/>
      </c>
      <c r="I889" s="150">
        <f t="shared" si="126"/>
        <v>0</v>
      </c>
      <c r="J889" s="151" t="str">
        <f t="shared" si="118"/>
        <v/>
      </c>
      <c r="K889" s="151" t="str">
        <f t="shared" si="119"/>
        <v/>
      </c>
      <c r="L889" s="151" t="str">
        <f t="shared" si="120"/>
        <v/>
      </c>
      <c r="M889" s="151" t="str">
        <f t="shared" si="121"/>
        <v/>
      </c>
      <c r="N889" s="151" t="str">
        <f t="shared" si="122"/>
        <v/>
      </c>
      <c r="O889" s="151" t="str">
        <f t="shared" si="123"/>
        <v/>
      </c>
      <c r="P889" s="151" t="str">
        <f t="shared" si="124"/>
        <v/>
      </c>
      <c r="Q889" s="151" t="str">
        <f t="shared" si="125"/>
        <v/>
      </c>
    </row>
    <row r="890" spans="8:17">
      <c r="H890" s="139" t="str">
        <f>IF(ISTEXT(VLOOKUP(G890,Rubrieken!A:B,2,FALSE)),VLOOKUP(G890,Rubrieken!A:B,2,FALSE),"")</f>
        <v/>
      </c>
      <c r="I890" s="150">
        <f t="shared" si="126"/>
        <v>0</v>
      </c>
      <c r="J890" s="151" t="str">
        <f t="shared" si="118"/>
        <v/>
      </c>
      <c r="K890" s="151" t="str">
        <f t="shared" si="119"/>
        <v/>
      </c>
      <c r="L890" s="151" t="str">
        <f t="shared" si="120"/>
        <v/>
      </c>
      <c r="M890" s="151" t="str">
        <f t="shared" si="121"/>
        <v/>
      </c>
      <c r="N890" s="151" t="str">
        <f t="shared" si="122"/>
        <v/>
      </c>
      <c r="O890" s="151" t="str">
        <f t="shared" si="123"/>
        <v/>
      </c>
      <c r="P890" s="151" t="str">
        <f t="shared" si="124"/>
        <v/>
      </c>
      <c r="Q890" s="151" t="str">
        <f t="shared" si="125"/>
        <v/>
      </c>
    </row>
    <row r="891" spans="8:17">
      <c r="H891" s="139" t="str">
        <f>IF(ISTEXT(VLOOKUP(G891,Rubrieken!A:B,2,FALSE)),VLOOKUP(G891,Rubrieken!A:B,2,FALSE),"")</f>
        <v/>
      </c>
      <c r="I891" s="150">
        <f t="shared" si="126"/>
        <v>0</v>
      </c>
      <c r="J891" s="151" t="str">
        <f t="shared" si="118"/>
        <v/>
      </c>
      <c r="K891" s="151" t="str">
        <f t="shared" si="119"/>
        <v/>
      </c>
      <c r="L891" s="151" t="str">
        <f t="shared" si="120"/>
        <v/>
      </c>
      <c r="M891" s="151" t="str">
        <f t="shared" si="121"/>
        <v/>
      </c>
      <c r="N891" s="151" t="str">
        <f t="shared" si="122"/>
        <v/>
      </c>
      <c r="O891" s="151" t="str">
        <f t="shared" si="123"/>
        <v/>
      </c>
      <c r="P891" s="151" t="str">
        <f t="shared" si="124"/>
        <v/>
      </c>
      <c r="Q891" s="151" t="str">
        <f t="shared" si="125"/>
        <v/>
      </c>
    </row>
    <row r="892" spans="8:17">
      <c r="H892" s="139" t="str">
        <f>IF(ISTEXT(VLOOKUP(G892,Rubrieken!A:B,2,FALSE)),VLOOKUP(G892,Rubrieken!A:B,2,FALSE),"")</f>
        <v/>
      </c>
      <c r="I892" s="150">
        <f t="shared" si="126"/>
        <v>0</v>
      </c>
      <c r="J892" s="151" t="str">
        <f t="shared" si="118"/>
        <v/>
      </c>
      <c r="K892" s="151" t="str">
        <f t="shared" si="119"/>
        <v/>
      </c>
      <c r="L892" s="151" t="str">
        <f t="shared" si="120"/>
        <v/>
      </c>
      <c r="M892" s="151" t="str">
        <f t="shared" si="121"/>
        <v/>
      </c>
      <c r="N892" s="151" t="str">
        <f t="shared" si="122"/>
        <v/>
      </c>
      <c r="O892" s="151" t="str">
        <f t="shared" si="123"/>
        <v/>
      </c>
      <c r="P892" s="151" t="str">
        <f t="shared" si="124"/>
        <v/>
      </c>
      <c r="Q892" s="151" t="str">
        <f t="shared" si="125"/>
        <v/>
      </c>
    </row>
    <row r="893" spans="8:17">
      <c r="H893" s="139" t="str">
        <f>IF(ISTEXT(VLOOKUP(G893,Rubrieken!A:B,2,FALSE)),VLOOKUP(G893,Rubrieken!A:B,2,FALSE),"")</f>
        <v/>
      </c>
      <c r="I893" s="150">
        <f t="shared" si="126"/>
        <v>0</v>
      </c>
      <c r="J893" s="151" t="str">
        <f t="shared" si="118"/>
        <v/>
      </c>
      <c r="K893" s="151" t="str">
        <f t="shared" si="119"/>
        <v/>
      </c>
      <c r="L893" s="151" t="str">
        <f t="shared" si="120"/>
        <v/>
      </c>
      <c r="M893" s="151" t="str">
        <f t="shared" si="121"/>
        <v/>
      </c>
      <c r="N893" s="151" t="str">
        <f t="shared" si="122"/>
        <v/>
      </c>
      <c r="O893" s="151" t="str">
        <f t="shared" si="123"/>
        <v/>
      </c>
      <c r="P893" s="151" t="str">
        <f t="shared" si="124"/>
        <v/>
      </c>
      <c r="Q893" s="151" t="str">
        <f t="shared" si="125"/>
        <v/>
      </c>
    </row>
    <row r="894" spans="8:17">
      <c r="H894" s="139" t="str">
        <f>IF(ISTEXT(VLOOKUP(G894,Rubrieken!A:B,2,FALSE)),VLOOKUP(G894,Rubrieken!A:B,2,FALSE),"")</f>
        <v/>
      </c>
      <c r="I894" s="150">
        <f t="shared" si="126"/>
        <v>0</v>
      </c>
      <c r="J894" s="151" t="str">
        <f t="shared" si="118"/>
        <v/>
      </c>
      <c r="K894" s="151" t="str">
        <f t="shared" si="119"/>
        <v/>
      </c>
      <c r="L894" s="151" t="str">
        <f t="shared" si="120"/>
        <v/>
      </c>
      <c r="M894" s="151" t="str">
        <f t="shared" si="121"/>
        <v/>
      </c>
      <c r="N894" s="151" t="str">
        <f t="shared" si="122"/>
        <v/>
      </c>
      <c r="O894" s="151" t="str">
        <f t="shared" si="123"/>
        <v/>
      </c>
      <c r="P894" s="151" t="str">
        <f t="shared" si="124"/>
        <v/>
      </c>
      <c r="Q894" s="151" t="str">
        <f t="shared" si="125"/>
        <v/>
      </c>
    </row>
    <row r="895" spans="8:17">
      <c r="H895" s="139" t="str">
        <f>IF(ISTEXT(VLOOKUP(G895,Rubrieken!A:B,2,FALSE)),VLOOKUP(G895,Rubrieken!A:B,2,FALSE),"")</f>
        <v/>
      </c>
      <c r="I895" s="150">
        <f t="shared" si="126"/>
        <v>0</v>
      </c>
      <c r="J895" s="151" t="str">
        <f t="shared" si="118"/>
        <v/>
      </c>
      <c r="K895" s="151" t="str">
        <f t="shared" si="119"/>
        <v/>
      </c>
      <c r="L895" s="151" t="str">
        <f t="shared" si="120"/>
        <v/>
      </c>
      <c r="M895" s="151" t="str">
        <f t="shared" si="121"/>
        <v/>
      </c>
      <c r="N895" s="151" t="str">
        <f t="shared" si="122"/>
        <v/>
      </c>
      <c r="O895" s="151" t="str">
        <f t="shared" si="123"/>
        <v/>
      </c>
      <c r="P895" s="151" t="str">
        <f t="shared" si="124"/>
        <v/>
      </c>
      <c r="Q895" s="151" t="str">
        <f t="shared" si="125"/>
        <v/>
      </c>
    </row>
    <row r="896" spans="8:17">
      <c r="H896" s="139" t="str">
        <f>IF(ISTEXT(VLOOKUP(G896,Rubrieken!A:B,2,FALSE)),VLOOKUP(G896,Rubrieken!A:B,2,FALSE),"")</f>
        <v/>
      </c>
      <c r="I896" s="150">
        <f t="shared" si="126"/>
        <v>0</v>
      </c>
      <c r="J896" s="151" t="str">
        <f t="shared" si="118"/>
        <v/>
      </c>
      <c r="K896" s="151" t="str">
        <f t="shared" si="119"/>
        <v/>
      </c>
      <c r="L896" s="151" t="str">
        <f t="shared" si="120"/>
        <v/>
      </c>
      <c r="M896" s="151" t="str">
        <f t="shared" si="121"/>
        <v/>
      </c>
      <c r="N896" s="151" t="str">
        <f t="shared" si="122"/>
        <v/>
      </c>
      <c r="O896" s="151" t="str">
        <f t="shared" si="123"/>
        <v/>
      </c>
      <c r="P896" s="151" t="str">
        <f t="shared" si="124"/>
        <v/>
      </c>
      <c r="Q896" s="151" t="str">
        <f t="shared" si="125"/>
        <v/>
      </c>
    </row>
    <row r="897" spans="8:17">
      <c r="H897" s="139" t="str">
        <f>IF(ISTEXT(VLOOKUP(G897,Rubrieken!A:B,2,FALSE)),VLOOKUP(G897,Rubrieken!A:B,2,FALSE),"")</f>
        <v/>
      </c>
      <c r="I897" s="150">
        <f t="shared" si="126"/>
        <v>0</v>
      </c>
      <c r="J897" s="151" t="str">
        <f t="shared" si="118"/>
        <v/>
      </c>
      <c r="K897" s="151" t="str">
        <f t="shared" si="119"/>
        <v/>
      </c>
      <c r="L897" s="151" t="str">
        <f t="shared" si="120"/>
        <v/>
      </c>
      <c r="M897" s="151" t="str">
        <f t="shared" si="121"/>
        <v/>
      </c>
      <c r="N897" s="151" t="str">
        <f t="shared" si="122"/>
        <v/>
      </c>
      <c r="O897" s="151" t="str">
        <f t="shared" si="123"/>
        <v/>
      </c>
      <c r="P897" s="151" t="str">
        <f t="shared" si="124"/>
        <v/>
      </c>
      <c r="Q897" s="151" t="str">
        <f t="shared" si="125"/>
        <v/>
      </c>
    </row>
    <row r="898" spans="8:17">
      <c r="H898" s="139" t="str">
        <f>IF(ISTEXT(VLOOKUP(G898,Rubrieken!A:B,2,FALSE)),VLOOKUP(G898,Rubrieken!A:B,2,FALSE),"")</f>
        <v/>
      </c>
      <c r="I898" s="150">
        <f t="shared" si="126"/>
        <v>0</v>
      </c>
      <c r="J898" s="151" t="str">
        <f t="shared" si="118"/>
        <v/>
      </c>
      <c r="K898" s="151" t="str">
        <f t="shared" si="119"/>
        <v/>
      </c>
      <c r="L898" s="151" t="str">
        <f t="shared" si="120"/>
        <v/>
      </c>
      <c r="M898" s="151" t="str">
        <f t="shared" si="121"/>
        <v/>
      </c>
      <c r="N898" s="151" t="str">
        <f t="shared" si="122"/>
        <v/>
      </c>
      <c r="O898" s="151" t="str">
        <f t="shared" si="123"/>
        <v/>
      </c>
      <c r="P898" s="151" t="str">
        <f t="shared" si="124"/>
        <v/>
      </c>
      <c r="Q898" s="151" t="str">
        <f t="shared" si="125"/>
        <v/>
      </c>
    </row>
    <row r="899" spans="8:17">
      <c r="H899" s="139" t="str">
        <f>IF(ISTEXT(VLOOKUP(G899,Rubrieken!A:B,2,FALSE)),VLOOKUP(G899,Rubrieken!A:B,2,FALSE),"")</f>
        <v/>
      </c>
      <c r="I899" s="150">
        <f t="shared" si="126"/>
        <v>0</v>
      </c>
      <c r="J899" s="151" t="str">
        <f t="shared" si="118"/>
        <v/>
      </c>
      <c r="K899" s="151" t="str">
        <f t="shared" si="119"/>
        <v/>
      </c>
      <c r="L899" s="151" t="str">
        <f t="shared" si="120"/>
        <v/>
      </c>
      <c r="M899" s="151" t="str">
        <f t="shared" si="121"/>
        <v/>
      </c>
      <c r="N899" s="151" t="str">
        <f t="shared" si="122"/>
        <v/>
      </c>
      <c r="O899" s="151" t="str">
        <f t="shared" si="123"/>
        <v/>
      </c>
      <c r="P899" s="151" t="str">
        <f t="shared" si="124"/>
        <v/>
      </c>
      <c r="Q899" s="151" t="str">
        <f t="shared" si="125"/>
        <v/>
      </c>
    </row>
    <row r="900" spans="8:17">
      <c r="H900" s="139" t="str">
        <f>IF(ISTEXT(VLOOKUP(G900,Rubrieken!A:B,2,FALSE)),VLOOKUP(G900,Rubrieken!A:B,2,FALSE),"")</f>
        <v/>
      </c>
      <c r="I900" s="150">
        <f t="shared" si="126"/>
        <v>0</v>
      </c>
      <c r="J900" s="151" t="str">
        <f t="shared" si="118"/>
        <v/>
      </c>
      <c r="K900" s="151" t="str">
        <f t="shared" si="119"/>
        <v/>
      </c>
      <c r="L900" s="151" t="str">
        <f t="shared" si="120"/>
        <v/>
      </c>
      <c r="M900" s="151" t="str">
        <f t="shared" si="121"/>
        <v/>
      </c>
      <c r="N900" s="151" t="str">
        <f t="shared" si="122"/>
        <v/>
      </c>
      <c r="O900" s="151" t="str">
        <f t="shared" si="123"/>
        <v/>
      </c>
      <c r="P900" s="151" t="str">
        <f t="shared" si="124"/>
        <v/>
      </c>
      <c r="Q900" s="151" t="str">
        <f t="shared" si="125"/>
        <v/>
      </c>
    </row>
    <row r="901" spans="8:17">
      <c r="H901" s="139" t="str">
        <f>IF(ISTEXT(VLOOKUP(G901,Rubrieken!A:B,2,FALSE)),VLOOKUP(G901,Rubrieken!A:B,2,FALSE),"")</f>
        <v/>
      </c>
      <c r="I901" s="150">
        <f t="shared" si="126"/>
        <v>0</v>
      </c>
      <c r="J901" s="151" t="str">
        <f t="shared" si="118"/>
        <v/>
      </c>
      <c r="K901" s="151" t="str">
        <f t="shared" si="119"/>
        <v/>
      </c>
      <c r="L901" s="151" t="str">
        <f t="shared" si="120"/>
        <v/>
      </c>
      <c r="M901" s="151" t="str">
        <f t="shared" si="121"/>
        <v/>
      </c>
      <c r="N901" s="151" t="str">
        <f t="shared" si="122"/>
        <v/>
      </c>
      <c r="O901" s="151" t="str">
        <f t="shared" si="123"/>
        <v/>
      </c>
      <c r="P901" s="151" t="str">
        <f t="shared" si="124"/>
        <v/>
      </c>
      <c r="Q901" s="151" t="str">
        <f t="shared" si="125"/>
        <v/>
      </c>
    </row>
    <row r="902" spans="8:17">
      <c r="H902" s="139" t="str">
        <f>IF(ISTEXT(VLOOKUP(G902,Rubrieken!A:B,2,FALSE)),VLOOKUP(G902,Rubrieken!A:B,2,FALSE),"")</f>
        <v/>
      </c>
      <c r="I902" s="150">
        <f t="shared" si="126"/>
        <v>0</v>
      </c>
      <c r="J902" s="151" t="str">
        <f t="shared" si="118"/>
        <v/>
      </c>
      <c r="K902" s="151" t="str">
        <f t="shared" si="119"/>
        <v/>
      </c>
      <c r="L902" s="151" t="str">
        <f t="shared" si="120"/>
        <v/>
      </c>
      <c r="M902" s="151" t="str">
        <f t="shared" si="121"/>
        <v/>
      </c>
      <c r="N902" s="151" t="str">
        <f t="shared" si="122"/>
        <v/>
      </c>
      <c r="O902" s="151" t="str">
        <f t="shared" si="123"/>
        <v/>
      </c>
      <c r="P902" s="151" t="str">
        <f t="shared" si="124"/>
        <v/>
      </c>
      <c r="Q902" s="151" t="str">
        <f t="shared" si="125"/>
        <v/>
      </c>
    </row>
    <row r="903" spans="8:17">
      <c r="H903" s="139" t="str">
        <f>IF(ISTEXT(VLOOKUP(G903,Rubrieken!A:B,2,FALSE)),VLOOKUP(G903,Rubrieken!A:B,2,FALSE),"")</f>
        <v/>
      </c>
      <c r="I903" s="150">
        <f t="shared" si="126"/>
        <v>0</v>
      </c>
      <c r="J903" s="151" t="str">
        <f t="shared" si="118"/>
        <v/>
      </c>
      <c r="K903" s="151" t="str">
        <f t="shared" si="119"/>
        <v/>
      </c>
      <c r="L903" s="151" t="str">
        <f t="shared" si="120"/>
        <v/>
      </c>
      <c r="M903" s="151" t="str">
        <f t="shared" si="121"/>
        <v/>
      </c>
      <c r="N903" s="151" t="str">
        <f t="shared" si="122"/>
        <v/>
      </c>
      <c r="O903" s="151" t="str">
        <f t="shared" si="123"/>
        <v/>
      </c>
      <c r="P903" s="151" t="str">
        <f t="shared" si="124"/>
        <v/>
      </c>
      <c r="Q903" s="151" t="str">
        <f t="shared" si="125"/>
        <v/>
      </c>
    </row>
    <row r="904" spans="8:17">
      <c r="H904" s="139" t="str">
        <f>IF(ISTEXT(VLOOKUP(G904,Rubrieken!A:B,2,FALSE)),VLOOKUP(G904,Rubrieken!A:B,2,FALSE),"")</f>
        <v/>
      </c>
      <c r="I904" s="150">
        <f t="shared" si="126"/>
        <v>0</v>
      </c>
      <c r="J904" s="151" t="str">
        <f t="shared" ref="J904:J967" si="127">CONCATENATE(K904,L904,M904,N904,O904,P904)</f>
        <v/>
      </c>
      <c r="K904" s="151" t="str">
        <f t="shared" ref="K904:K967" si="128">IF(AND(D904=0,E904=0),"",IF(H904="","Er is nog geen rubriek ingevuld. ",""))</f>
        <v/>
      </c>
      <c r="L904" s="151" t="str">
        <f t="shared" ref="L904:L967" si="129">IF(AND(ISNUMBER(D904),ISNUMBER(E904),(D904*E904)^2&gt;0),"Bedrag in en uit zijn beiden ingevuld. ","")</f>
        <v/>
      </c>
      <c r="M904" s="151" t="str">
        <f t="shared" ref="M904:M967" si="130">IF(AND(D904&gt;0,ISNUMBER(F904&gt;0)),"Geen btw bij bank inkomsten. ","")</f>
        <v/>
      </c>
      <c r="N904" s="151" t="str">
        <f t="shared" ref="N904:N967" si="131">IF(ISNUMBER(E904),IF(F904/0.182&gt;E904,"Btw is groter dan 21%. ",""),"")</f>
        <v/>
      </c>
      <c r="O904" s="151" t="str">
        <f t="shared" ref="O904:O967" si="132">IF(I904=0,"",IF(Q904="","Geen datum ingevuld. ",""))</f>
        <v/>
      </c>
      <c r="P904" s="151" t="str">
        <f t="shared" ref="P904:P967" si="133">IF(I904&lt;&gt;0,IF(CONCATENATE(K904,L904,M904,N904,O904)="","Hele regel is goed!",""),"")</f>
        <v/>
      </c>
      <c r="Q904" s="151" t="str">
        <f t="shared" ref="Q904:Q967" si="134">IF(B904="","",CEILING(MONTH(B904)/3,1))</f>
        <v/>
      </c>
    </row>
    <row r="905" spans="8:17">
      <c r="H905" s="139" t="str">
        <f>IF(ISTEXT(VLOOKUP(G905,Rubrieken!A:B,2,FALSE)),VLOOKUP(G905,Rubrieken!A:B,2,FALSE),"")</f>
        <v/>
      </c>
      <c r="I905" s="150">
        <f t="shared" si="126"/>
        <v>0</v>
      </c>
      <c r="J905" s="151" t="str">
        <f t="shared" si="127"/>
        <v/>
      </c>
      <c r="K905" s="151" t="str">
        <f t="shared" si="128"/>
        <v/>
      </c>
      <c r="L905" s="151" t="str">
        <f t="shared" si="129"/>
        <v/>
      </c>
      <c r="M905" s="151" t="str">
        <f t="shared" si="130"/>
        <v/>
      </c>
      <c r="N905" s="151" t="str">
        <f t="shared" si="131"/>
        <v/>
      </c>
      <c r="O905" s="151" t="str">
        <f t="shared" si="132"/>
        <v/>
      </c>
      <c r="P905" s="151" t="str">
        <f t="shared" si="133"/>
        <v/>
      </c>
      <c r="Q905" s="151" t="str">
        <f t="shared" si="134"/>
        <v/>
      </c>
    </row>
    <row r="906" spans="8:17">
      <c r="H906" s="139" t="str">
        <f>IF(ISTEXT(VLOOKUP(G906,Rubrieken!A:B,2,FALSE)),VLOOKUP(G906,Rubrieken!A:B,2,FALSE),"")</f>
        <v/>
      </c>
      <c r="I906" s="150">
        <f t="shared" si="126"/>
        <v>0</v>
      </c>
      <c r="J906" s="151" t="str">
        <f t="shared" si="127"/>
        <v/>
      </c>
      <c r="K906" s="151" t="str">
        <f t="shared" si="128"/>
        <v/>
      </c>
      <c r="L906" s="151" t="str">
        <f t="shared" si="129"/>
        <v/>
      </c>
      <c r="M906" s="151" t="str">
        <f t="shared" si="130"/>
        <v/>
      </c>
      <c r="N906" s="151" t="str">
        <f t="shared" si="131"/>
        <v/>
      </c>
      <c r="O906" s="151" t="str">
        <f t="shared" si="132"/>
        <v/>
      </c>
      <c r="P906" s="151" t="str">
        <f t="shared" si="133"/>
        <v/>
      </c>
      <c r="Q906" s="151" t="str">
        <f t="shared" si="134"/>
        <v/>
      </c>
    </row>
    <row r="907" spans="8:17">
      <c r="H907" s="139" t="str">
        <f>IF(ISTEXT(VLOOKUP(G907,Rubrieken!A:B,2,FALSE)),VLOOKUP(G907,Rubrieken!A:B,2,FALSE),"")</f>
        <v/>
      </c>
      <c r="I907" s="150">
        <f t="shared" si="126"/>
        <v>0</v>
      </c>
      <c r="J907" s="151" t="str">
        <f t="shared" si="127"/>
        <v/>
      </c>
      <c r="K907" s="151" t="str">
        <f t="shared" si="128"/>
        <v/>
      </c>
      <c r="L907" s="151" t="str">
        <f t="shared" si="129"/>
        <v/>
      </c>
      <c r="M907" s="151" t="str">
        <f t="shared" si="130"/>
        <v/>
      </c>
      <c r="N907" s="151" t="str">
        <f t="shared" si="131"/>
        <v/>
      </c>
      <c r="O907" s="151" t="str">
        <f t="shared" si="132"/>
        <v/>
      </c>
      <c r="P907" s="151" t="str">
        <f t="shared" si="133"/>
        <v/>
      </c>
      <c r="Q907" s="151" t="str">
        <f t="shared" si="134"/>
        <v/>
      </c>
    </row>
    <row r="908" spans="8:17">
      <c r="H908" s="139" t="str">
        <f>IF(ISTEXT(VLOOKUP(G908,Rubrieken!A:B,2,FALSE)),VLOOKUP(G908,Rubrieken!A:B,2,FALSE),"")</f>
        <v/>
      </c>
      <c r="I908" s="150">
        <f t="shared" si="126"/>
        <v>0</v>
      </c>
      <c r="J908" s="151" t="str">
        <f t="shared" si="127"/>
        <v/>
      </c>
      <c r="K908" s="151" t="str">
        <f t="shared" si="128"/>
        <v/>
      </c>
      <c r="L908" s="151" t="str">
        <f t="shared" si="129"/>
        <v/>
      </c>
      <c r="M908" s="151" t="str">
        <f t="shared" si="130"/>
        <v/>
      </c>
      <c r="N908" s="151" t="str">
        <f t="shared" si="131"/>
        <v/>
      </c>
      <c r="O908" s="151" t="str">
        <f t="shared" si="132"/>
        <v/>
      </c>
      <c r="P908" s="151" t="str">
        <f t="shared" si="133"/>
        <v/>
      </c>
      <c r="Q908" s="151" t="str">
        <f t="shared" si="134"/>
        <v/>
      </c>
    </row>
    <row r="909" spans="8:17">
      <c r="H909" s="139" t="str">
        <f>IF(ISTEXT(VLOOKUP(G909,Rubrieken!A:B,2,FALSE)),VLOOKUP(G909,Rubrieken!A:B,2,FALSE),"")</f>
        <v/>
      </c>
      <c r="I909" s="150">
        <f t="shared" si="126"/>
        <v>0</v>
      </c>
      <c r="J909" s="151" t="str">
        <f t="shared" si="127"/>
        <v/>
      </c>
      <c r="K909" s="151" t="str">
        <f t="shared" si="128"/>
        <v/>
      </c>
      <c r="L909" s="151" t="str">
        <f t="shared" si="129"/>
        <v/>
      </c>
      <c r="M909" s="151" t="str">
        <f t="shared" si="130"/>
        <v/>
      </c>
      <c r="N909" s="151" t="str">
        <f t="shared" si="131"/>
        <v/>
      </c>
      <c r="O909" s="151" t="str">
        <f t="shared" si="132"/>
        <v/>
      </c>
      <c r="P909" s="151" t="str">
        <f t="shared" si="133"/>
        <v/>
      </c>
      <c r="Q909" s="151" t="str">
        <f t="shared" si="134"/>
        <v/>
      </c>
    </row>
    <row r="910" spans="8:17">
      <c r="H910" s="139" t="str">
        <f>IF(ISTEXT(VLOOKUP(G910,Rubrieken!A:B,2,FALSE)),VLOOKUP(G910,Rubrieken!A:B,2,FALSE),"")</f>
        <v/>
      </c>
      <c r="I910" s="150">
        <f t="shared" si="126"/>
        <v>0</v>
      </c>
      <c r="J910" s="151" t="str">
        <f t="shared" si="127"/>
        <v/>
      </c>
      <c r="K910" s="151" t="str">
        <f t="shared" si="128"/>
        <v/>
      </c>
      <c r="L910" s="151" t="str">
        <f t="shared" si="129"/>
        <v/>
      </c>
      <c r="M910" s="151" t="str">
        <f t="shared" si="130"/>
        <v/>
      </c>
      <c r="N910" s="151" t="str">
        <f t="shared" si="131"/>
        <v/>
      </c>
      <c r="O910" s="151" t="str">
        <f t="shared" si="132"/>
        <v/>
      </c>
      <c r="P910" s="151" t="str">
        <f t="shared" si="133"/>
        <v/>
      </c>
      <c r="Q910" s="151" t="str">
        <f t="shared" si="134"/>
        <v/>
      </c>
    </row>
    <row r="911" spans="8:17">
      <c r="H911" s="139" t="str">
        <f>IF(ISTEXT(VLOOKUP(G911,Rubrieken!A:B,2,FALSE)),VLOOKUP(G911,Rubrieken!A:B,2,FALSE),"")</f>
        <v/>
      </c>
      <c r="I911" s="150">
        <f t="shared" si="126"/>
        <v>0</v>
      </c>
      <c r="J911" s="151" t="str">
        <f t="shared" si="127"/>
        <v/>
      </c>
      <c r="K911" s="151" t="str">
        <f t="shared" si="128"/>
        <v/>
      </c>
      <c r="L911" s="151" t="str">
        <f t="shared" si="129"/>
        <v/>
      </c>
      <c r="M911" s="151" t="str">
        <f t="shared" si="130"/>
        <v/>
      </c>
      <c r="N911" s="151" t="str">
        <f t="shared" si="131"/>
        <v/>
      </c>
      <c r="O911" s="151" t="str">
        <f t="shared" si="132"/>
        <v/>
      </c>
      <c r="P911" s="151" t="str">
        <f t="shared" si="133"/>
        <v/>
      </c>
      <c r="Q911" s="151" t="str">
        <f t="shared" si="134"/>
        <v/>
      </c>
    </row>
    <row r="912" spans="8:17">
      <c r="H912" s="139" t="str">
        <f>IF(ISTEXT(VLOOKUP(G912,Rubrieken!A:B,2,FALSE)),VLOOKUP(G912,Rubrieken!A:B,2,FALSE),"")</f>
        <v/>
      </c>
      <c r="I912" s="150">
        <f t="shared" si="126"/>
        <v>0</v>
      </c>
      <c r="J912" s="151" t="str">
        <f t="shared" si="127"/>
        <v/>
      </c>
      <c r="K912" s="151" t="str">
        <f t="shared" si="128"/>
        <v/>
      </c>
      <c r="L912" s="151" t="str">
        <f t="shared" si="129"/>
        <v/>
      </c>
      <c r="M912" s="151" t="str">
        <f t="shared" si="130"/>
        <v/>
      </c>
      <c r="N912" s="151" t="str">
        <f t="shared" si="131"/>
        <v/>
      </c>
      <c r="O912" s="151" t="str">
        <f t="shared" si="132"/>
        <v/>
      </c>
      <c r="P912" s="151" t="str">
        <f t="shared" si="133"/>
        <v/>
      </c>
      <c r="Q912" s="151" t="str">
        <f t="shared" si="134"/>
        <v/>
      </c>
    </row>
    <row r="913" spans="8:17">
      <c r="H913" s="139" t="str">
        <f>IF(ISTEXT(VLOOKUP(G913,Rubrieken!A:B,2,FALSE)),VLOOKUP(G913,Rubrieken!A:B,2,FALSE),"")</f>
        <v/>
      </c>
      <c r="I913" s="150">
        <f t="shared" si="126"/>
        <v>0</v>
      </c>
      <c r="J913" s="151" t="str">
        <f t="shared" si="127"/>
        <v/>
      </c>
      <c r="K913" s="151" t="str">
        <f t="shared" si="128"/>
        <v/>
      </c>
      <c r="L913" s="151" t="str">
        <f t="shared" si="129"/>
        <v/>
      </c>
      <c r="M913" s="151" t="str">
        <f t="shared" si="130"/>
        <v/>
      </c>
      <c r="N913" s="151" t="str">
        <f t="shared" si="131"/>
        <v/>
      </c>
      <c r="O913" s="151" t="str">
        <f t="shared" si="132"/>
        <v/>
      </c>
      <c r="P913" s="151" t="str">
        <f t="shared" si="133"/>
        <v/>
      </c>
      <c r="Q913" s="151" t="str">
        <f t="shared" si="134"/>
        <v/>
      </c>
    </row>
    <row r="914" spans="8:17">
      <c r="H914" s="139" t="str">
        <f>IF(ISTEXT(VLOOKUP(G914,Rubrieken!A:B,2,FALSE)),VLOOKUP(G914,Rubrieken!A:B,2,FALSE),"")</f>
        <v/>
      </c>
      <c r="I914" s="150">
        <f t="shared" si="126"/>
        <v>0</v>
      </c>
      <c r="J914" s="151" t="str">
        <f t="shared" si="127"/>
        <v/>
      </c>
      <c r="K914" s="151" t="str">
        <f t="shared" si="128"/>
        <v/>
      </c>
      <c r="L914" s="151" t="str">
        <f t="shared" si="129"/>
        <v/>
      </c>
      <c r="M914" s="151" t="str">
        <f t="shared" si="130"/>
        <v/>
      </c>
      <c r="N914" s="151" t="str">
        <f t="shared" si="131"/>
        <v/>
      </c>
      <c r="O914" s="151" t="str">
        <f t="shared" si="132"/>
        <v/>
      </c>
      <c r="P914" s="151" t="str">
        <f t="shared" si="133"/>
        <v/>
      </c>
      <c r="Q914" s="151" t="str">
        <f t="shared" si="134"/>
        <v/>
      </c>
    </row>
    <row r="915" spans="8:17">
      <c r="H915" s="139" t="str">
        <f>IF(ISTEXT(VLOOKUP(G915,Rubrieken!A:B,2,FALSE)),VLOOKUP(G915,Rubrieken!A:B,2,FALSE),"")</f>
        <v/>
      </c>
      <c r="I915" s="150">
        <f t="shared" si="126"/>
        <v>0</v>
      </c>
      <c r="J915" s="151" t="str">
        <f t="shared" si="127"/>
        <v/>
      </c>
      <c r="K915" s="151" t="str">
        <f t="shared" si="128"/>
        <v/>
      </c>
      <c r="L915" s="151" t="str">
        <f t="shared" si="129"/>
        <v/>
      </c>
      <c r="M915" s="151" t="str">
        <f t="shared" si="130"/>
        <v/>
      </c>
      <c r="N915" s="151" t="str">
        <f t="shared" si="131"/>
        <v/>
      </c>
      <c r="O915" s="151" t="str">
        <f t="shared" si="132"/>
        <v/>
      </c>
      <c r="P915" s="151" t="str">
        <f t="shared" si="133"/>
        <v/>
      </c>
      <c r="Q915" s="151" t="str">
        <f t="shared" si="134"/>
        <v/>
      </c>
    </row>
    <row r="916" spans="8:17">
      <c r="H916" s="139" t="str">
        <f>IF(ISTEXT(VLOOKUP(G916,Rubrieken!A:B,2,FALSE)),VLOOKUP(G916,Rubrieken!A:B,2,FALSE),"")</f>
        <v/>
      </c>
      <c r="I916" s="150">
        <f t="shared" si="126"/>
        <v>0</v>
      </c>
      <c r="J916" s="151" t="str">
        <f t="shared" si="127"/>
        <v/>
      </c>
      <c r="K916" s="151" t="str">
        <f t="shared" si="128"/>
        <v/>
      </c>
      <c r="L916" s="151" t="str">
        <f t="shared" si="129"/>
        <v/>
      </c>
      <c r="M916" s="151" t="str">
        <f t="shared" si="130"/>
        <v/>
      </c>
      <c r="N916" s="151" t="str">
        <f t="shared" si="131"/>
        <v/>
      </c>
      <c r="O916" s="151" t="str">
        <f t="shared" si="132"/>
        <v/>
      </c>
      <c r="P916" s="151" t="str">
        <f t="shared" si="133"/>
        <v/>
      </c>
      <c r="Q916" s="151" t="str">
        <f t="shared" si="134"/>
        <v/>
      </c>
    </row>
    <row r="917" spans="8:17">
      <c r="H917" s="139" t="str">
        <f>IF(ISTEXT(VLOOKUP(G917,Rubrieken!A:B,2,FALSE)),VLOOKUP(G917,Rubrieken!A:B,2,FALSE),"")</f>
        <v/>
      </c>
      <c r="I917" s="150">
        <f t="shared" si="126"/>
        <v>0</v>
      </c>
      <c r="J917" s="151" t="str">
        <f t="shared" si="127"/>
        <v/>
      </c>
      <c r="K917" s="151" t="str">
        <f t="shared" si="128"/>
        <v/>
      </c>
      <c r="L917" s="151" t="str">
        <f t="shared" si="129"/>
        <v/>
      </c>
      <c r="M917" s="151" t="str">
        <f t="shared" si="130"/>
        <v/>
      </c>
      <c r="N917" s="151" t="str">
        <f t="shared" si="131"/>
        <v/>
      </c>
      <c r="O917" s="151" t="str">
        <f t="shared" si="132"/>
        <v/>
      </c>
      <c r="P917" s="151" t="str">
        <f t="shared" si="133"/>
        <v/>
      </c>
      <c r="Q917" s="151" t="str">
        <f t="shared" si="134"/>
        <v/>
      </c>
    </row>
    <row r="918" spans="8:17">
      <c r="H918" s="139" t="str">
        <f>IF(ISTEXT(VLOOKUP(G918,Rubrieken!A:B,2,FALSE)),VLOOKUP(G918,Rubrieken!A:B,2,FALSE),"")</f>
        <v/>
      </c>
      <c r="I918" s="150">
        <f t="shared" si="126"/>
        <v>0</v>
      </c>
      <c r="J918" s="151" t="str">
        <f t="shared" si="127"/>
        <v/>
      </c>
      <c r="K918" s="151" t="str">
        <f t="shared" si="128"/>
        <v/>
      </c>
      <c r="L918" s="151" t="str">
        <f t="shared" si="129"/>
        <v/>
      </c>
      <c r="M918" s="151" t="str">
        <f t="shared" si="130"/>
        <v/>
      </c>
      <c r="N918" s="151" t="str">
        <f t="shared" si="131"/>
        <v/>
      </c>
      <c r="O918" s="151" t="str">
        <f t="shared" si="132"/>
        <v/>
      </c>
      <c r="P918" s="151" t="str">
        <f t="shared" si="133"/>
        <v/>
      </c>
      <c r="Q918" s="151" t="str">
        <f t="shared" si="134"/>
        <v/>
      </c>
    </row>
    <row r="919" spans="8:17">
      <c r="H919" s="139" t="str">
        <f>IF(ISTEXT(VLOOKUP(G919,Rubrieken!A:B,2,FALSE)),VLOOKUP(G919,Rubrieken!A:B,2,FALSE),"")</f>
        <v/>
      </c>
      <c r="I919" s="150">
        <f t="shared" si="126"/>
        <v>0</v>
      </c>
      <c r="J919" s="151" t="str">
        <f t="shared" si="127"/>
        <v/>
      </c>
      <c r="K919" s="151" t="str">
        <f t="shared" si="128"/>
        <v/>
      </c>
      <c r="L919" s="151" t="str">
        <f t="shared" si="129"/>
        <v/>
      </c>
      <c r="M919" s="151" t="str">
        <f t="shared" si="130"/>
        <v/>
      </c>
      <c r="N919" s="151" t="str">
        <f t="shared" si="131"/>
        <v/>
      </c>
      <c r="O919" s="151" t="str">
        <f t="shared" si="132"/>
        <v/>
      </c>
      <c r="P919" s="151" t="str">
        <f t="shared" si="133"/>
        <v/>
      </c>
      <c r="Q919" s="151" t="str">
        <f t="shared" si="134"/>
        <v/>
      </c>
    </row>
    <row r="920" spans="8:17">
      <c r="H920" s="139" t="str">
        <f>IF(ISTEXT(VLOOKUP(G920,Rubrieken!A:B,2,FALSE)),VLOOKUP(G920,Rubrieken!A:B,2,FALSE),"")</f>
        <v/>
      </c>
      <c r="I920" s="150">
        <f t="shared" si="126"/>
        <v>0</v>
      </c>
      <c r="J920" s="151" t="str">
        <f t="shared" si="127"/>
        <v/>
      </c>
      <c r="K920" s="151" t="str">
        <f t="shared" si="128"/>
        <v/>
      </c>
      <c r="L920" s="151" t="str">
        <f t="shared" si="129"/>
        <v/>
      </c>
      <c r="M920" s="151" t="str">
        <f t="shared" si="130"/>
        <v/>
      </c>
      <c r="N920" s="151" t="str">
        <f t="shared" si="131"/>
        <v/>
      </c>
      <c r="O920" s="151" t="str">
        <f t="shared" si="132"/>
        <v/>
      </c>
      <c r="P920" s="151" t="str">
        <f t="shared" si="133"/>
        <v/>
      </c>
      <c r="Q920" s="151" t="str">
        <f t="shared" si="134"/>
        <v/>
      </c>
    </row>
    <row r="921" spans="8:17">
      <c r="H921" s="139" t="str">
        <f>IF(ISTEXT(VLOOKUP(G921,Rubrieken!A:B,2,FALSE)),VLOOKUP(G921,Rubrieken!A:B,2,FALSE),"")</f>
        <v/>
      </c>
      <c r="I921" s="150">
        <f t="shared" si="126"/>
        <v>0</v>
      </c>
      <c r="J921" s="151" t="str">
        <f t="shared" si="127"/>
        <v/>
      </c>
      <c r="K921" s="151" t="str">
        <f t="shared" si="128"/>
        <v/>
      </c>
      <c r="L921" s="151" t="str">
        <f t="shared" si="129"/>
        <v/>
      </c>
      <c r="M921" s="151" t="str">
        <f t="shared" si="130"/>
        <v/>
      </c>
      <c r="N921" s="151" t="str">
        <f t="shared" si="131"/>
        <v/>
      </c>
      <c r="O921" s="151" t="str">
        <f t="shared" si="132"/>
        <v/>
      </c>
      <c r="P921" s="151" t="str">
        <f t="shared" si="133"/>
        <v/>
      </c>
      <c r="Q921" s="151" t="str">
        <f t="shared" si="134"/>
        <v/>
      </c>
    </row>
    <row r="922" spans="8:17">
      <c r="H922" s="139" t="str">
        <f>IF(ISTEXT(VLOOKUP(G922,Rubrieken!A:B,2,FALSE)),VLOOKUP(G922,Rubrieken!A:B,2,FALSE),"")</f>
        <v/>
      </c>
      <c r="I922" s="150">
        <f t="shared" si="126"/>
        <v>0</v>
      </c>
      <c r="J922" s="151" t="str">
        <f t="shared" si="127"/>
        <v/>
      </c>
      <c r="K922" s="151" t="str">
        <f t="shared" si="128"/>
        <v/>
      </c>
      <c r="L922" s="151" t="str">
        <f t="shared" si="129"/>
        <v/>
      </c>
      <c r="M922" s="151" t="str">
        <f t="shared" si="130"/>
        <v/>
      </c>
      <c r="N922" s="151" t="str">
        <f t="shared" si="131"/>
        <v/>
      </c>
      <c r="O922" s="151" t="str">
        <f t="shared" si="132"/>
        <v/>
      </c>
      <c r="P922" s="151" t="str">
        <f t="shared" si="133"/>
        <v/>
      </c>
      <c r="Q922" s="151" t="str">
        <f t="shared" si="134"/>
        <v/>
      </c>
    </row>
    <row r="923" spans="8:17">
      <c r="H923" s="139" t="str">
        <f>IF(ISTEXT(VLOOKUP(G923,Rubrieken!A:B,2,FALSE)),VLOOKUP(G923,Rubrieken!A:B,2,FALSE),"")</f>
        <v/>
      </c>
      <c r="I923" s="150">
        <f t="shared" si="126"/>
        <v>0</v>
      </c>
      <c r="J923" s="151" t="str">
        <f t="shared" si="127"/>
        <v/>
      </c>
      <c r="K923" s="151" t="str">
        <f t="shared" si="128"/>
        <v/>
      </c>
      <c r="L923" s="151" t="str">
        <f t="shared" si="129"/>
        <v/>
      </c>
      <c r="M923" s="151" t="str">
        <f t="shared" si="130"/>
        <v/>
      </c>
      <c r="N923" s="151" t="str">
        <f t="shared" si="131"/>
        <v/>
      </c>
      <c r="O923" s="151" t="str">
        <f t="shared" si="132"/>
        <v/>
      </c>
      <c r="P923" s="151" t="str">
        <f t="shared" si="133"/>
        <v/>
      </c>
      <c r="Q923" s="151" t="str">
        <f t="shared" si="134"/>
        <v/>
      </c>
    </row>
    <row r="924" spans="8:17">
      <c r="H924" s="139" t="str">
        <f>IF(ISTEXT(VLOOKUP(G924,Rubrieken!A:B,2,FALSE)),VLOOKUP(G924,Rubrieken!A:B,2,FALSE),"")</f>
        <v/>
      </c>
      <c r="I924" s="150">
        <f t="shared" si="126"/>
        <v>0</v>
      </c>
      <c r="J924" s="151" t="str">
        <f t="shared" si="127"/>
        <v/>
      </c>
      <c r="K924" s="151" t="str">
        <f t="shared" si="128"/>
        <v/>
      </c>
      <c r="L924" s="151" t="str">
        <f t="shared" si="129"/>
        <v/>
      </c>
      <c r="M924" s="151" t="str">
        <f t="shared" si="130"/>
        <v/>
      </c>
      <c r="N924" s="151" t="str">
        <f t="shared" si="131"/>
        <v/>
      </c>
      <c r="O924" s="151" t="str">
        <f t="shared" si="132"/>
        <v/>
      </c>
      <c r="P924" s="151" t="str">
        <f t="shared" si="133"/>
        <v/>
      </c>
      <c r="Q924" s="151" t="str">
        <f t="shared" si="134"/>
        <v/>
      </c>
    </row>
    <row r="925" spans="8:17">
      <c r="H925" s="139" t="str">
        <f>IF(ISTEXT(VLOOKUP(G925,Rubrieken!A:B,2,FALSE)),VLOOKUP(G925,Rubrieken!A:B,2,FALSE),"")</f>
        <v/>
      </c>
      <c r="I925" s="150">
        <f t="shared" si="126"/>
        <v>0</v>
      </c>
      <c r="J925" s="151" t="str">
        <f t="shared" si="127"/>
        <v/>
      </c>
      <c r="K925" s="151" t="str">
        <f t="shared" si="128"/>
        <v/>
      </c>
      <c r="L925" s="151" t="str">
        <f t="shared" si="129"/>
        <v/>
      </c>
      <c r="M925" s="151" t="str">
        <f t="shared" si="130"/>
        <v/>
      </c>
      <c r="N925" s="151" t="str">
        <f t="shared" si="131"/>
        <v/>
      </c>
      <c r="O925" s="151" t="str">
        <f t="shared" si="132"/>
        <v/>
      </c>
      <c r="P925" s="151" t="str">
        <f t="shared" si="133"/>
        <v/>
      </c>
      <c r="Q925" s="151" t="str">
        <f t="shared" si="134"/>
        <v/>
      </c>
    </row>
    <row r="926" spans="8:17">
      <c r="H926" s="139" t="str">
        <f>IF(ISTEXT(VLOOKUP(G926,Rubrieken!A:B,2,FALSE)),VLOOKUP(G926,Rubrieken!A:B,2,FALSE),"")</f>
        <v/>
      </c>
      <c r="I926" s="150">
        <f t="shared" si="126"/>
        <v>0</v>
      </c>
      <c r="J926" s="151" t="str">
        <f t="shared" si="127"/>
        <v/>
      </c>
      <c r="K926" s="151" t="str">
        <f t="shared" si="128"/>
        <v/>
      </c>
      <c r="L926" s="151" t="str">
        <f t="shared" si="129"/>
        <v/>
      </c>
      <c r="M926" s="151" t="str">
        <f t="shared" si="130"/>
        <v/>
      </c>
      <c r="N926" s="151" t="str">
        <f t="shared" si="131"/>
        <v/>
      </c>
      <c r="O926" s="151" t="str">
        <f t="shared" si="132"/>
        <v/>
      </c>
      <c r="P926" s="151" t="str">
        <f t="shared" si="133"/>
        <v/>
      </c>
      <c r="Q926" s="151" t="str">
        <f t="shared" si="134"/>
        <v/>
      </c>
    </row>
    <row r="927" spans="8:17">
      <c r="H927" s="139" t="str">
        <f>IF(ISTEXT(VLOOKUP(G927,Rubrieken!A:B,2,FALSE)),VLOOKUP(G927,Rubrieken!A:B,2,FALSE),"")</f>
        <v/>
      </c>
      <c r="I927" s="150">
        <f t="shared" si="126"/>
        <v>0</v>
      </c>
      <c r="J927" s="151" t="str">
        <f t="shared" si="127"/>
        <v/>
      </c>
      <c r="K927" s="151" t="str">
        <f t="shared" si="128"/>
        <v/>
      </c>
      <c r="L927" s="151" t="str">
        <f t="shared" si="129"/>
        <v/>
      </c>
      <c r="M927" s="151" t="str">
        <f t="shared" si="130"/>
        <v/>
      </c>
      <c r="N927" s="151" t="str">
        <f t="shared" si="131"/>
        <v/>
      </c>
      <c r="O927" s="151" t="str">
        <f t="shared" si="132"/>
        <v/>
      </c>
      <c r="P927" s="151" t="str">
        <f t="shared" si="133"/>
        <v/>
      </c>
      <c r="Q927" s="151" t="str">
        <f t="shared" si="134"/>
        <v/>
      </c>
    </row>
    <row r="928" spans="8:17">
      <c r="H928" s="139" t="str">
        <f>IF(ISTEXT(VLOOKUP(G928,Rubrieken!A:B,2,FALSE)),VLOOKUP(G928,Rubrieken!A:B,2,FALSE),"")</f>
        <v/>
      </c>
      <c r="I928" s="150">
        <f t="shared" si="126"/>
        <v>0</v>
      </c>
      <c r="J928" s="151" t="str">
        <f t="shared" si="127"/>
        <v/>
      </c>
      <c r="K928" s="151" t="str">
        <f t="shared" si="128"/>
        <v/>
      </c>
      <c r="L928" s="151" t="str">
        <f t="shared" si="129"/>
        <v/>
      </c>
      <c r="M928" s="151" t="str">
        <f t="shared" si="130"/>
        <v/>
      </c>
      <c r="N928" s="151" t="str">
        <f t="shared" si="131"/>
        <v/>
      </c>
      <c r="O928" s="151" t="str">
        <f t="shared" si="132"/>
        <v/>
      </c>
      <c r="P928" s="151" t="str">
        <f t="shared" si="133"/>
        <v/>
      </c>
      <c r="Q928" s="151" t="str">
        <f t="shared" si="134"/>
        <v/>
      </c>
    </row>
    <row r="929" spans="8:17">
      <c r="H929" s="139" t="str">
        <f>IF(ISTEXT(VLOOKUP(G929,Rubrieken!A:B,2,FALSE)),VLOOKUP(G929,Rubrieken!A:B,2,FALSE),"")</f>
        <v/>
      </c>
      <c r="I929" s="150">
        <f t="shared" si="126"/>
        <v>0</v>
      </c>
      <c r="J929" s="151" t="str">
        <f t="shared" si="127"/>
        <v/>
      </c>
      <c r="K929" s="151" t="str">
        <f t="shared" si="128"/>
        <v/>
      </c>
      <c r="L929" s="151" t="str">
        <f t="shared" si="129"/>
        <v/>
      </c>
      <c r="M929" s="151" t="str">
        <f t="shared" si="130"/>
        <v/>
      </c>
      <c r="N929" s="151" t="str">
        <f t="shared" si="131"/>
        <v/>
      </c>
      <c r="O929" s="151" t="str">
        <f t="shared" si="132"/>
        <v/>
      </c>
      <c r="P929" s="151" t="str">
        <f t="shared" si="133"/>
        <v/>
      </c>
      <c r="Q929" s="151" t="str">
        <f t="shared" si="134"/>
        <v/>
      </c>
    </row>
    <row r="930" spans="8:17">
      <c r="H930" s="139" t="str">
        <f>IF(ISTEXT(VLOOKUP(G930,Rubrieken!A:B,2,FALSE)),VLOOKUP(G930,Rubrieken!A:B,2,FALSE),"")</f>
        <v/>
      </c>
      <c r="I930" s="150">
        <f t="shared" si="126"/>
        <v>0</v>
      </c>
      <c r="J930" s="151" t="str">
        <f t="shared" si="127"/>
        <v/>
      </c>
      <c r="K930" s="151" t="str">
        <f t="shared" si="128"/>
        <v/>
      </c>
      <c r="L930" s="151" t="str">
        <f t="shared" si="129"/>
        <v/>
      </c>
      <c r="M930" s="151" t="str">
        <f t="shared" si="130"/>
        <v/>
      </c>
      <c r="N930" s="151" t="str">
        <f t="shared" si="131"/>
        <v/>
      </c>
      <c r="O930" s="151" t="str">
        <f t="shared" si="132"/>
        <v/>
      </c>
      <c r="P930" s="151" t="str">
        <f t="shared" si="133"/>
        <v/>
      </c>
      <c r="Q930" s="151" t="str">
        <f t="shared" si="134"/>
        <v/>
      </c>
    </row>
    <row r="931" spans="8:17">
      <c r="H931" s="139" t="str">
        <f>IF(ISTEXT(VLOOKUP(G931,Rubrieken!A:B,2,FALSE)),VLOOKUP(G931,Rubrieken!A:B,2,FALSE),"")</f>
        <v/>
      </c>
      <c r="I931" s="150">
        <f t="shared" si="126"/>
        <v>0</v>
      </c>
      <c r="J931" s="151" t="str">
        <f t="shared" si="127"/>
        <v/>
      </c>
      <c r="K931" s="151" t="str">
        <f t="shared" si="128"/>
        <v/>
      </c>
      <c r="L931" s="151" t="str">
        <f t="shared" si="129"/>
        <v/>
      </c>
      <c r="M931" s="151" t="str">
        <f t="shared" si="130"/>
        <v/>
      </c>
      <c r="N931" s="151" t="str">
        <f t="shared" si="131"/>
        <v/>
      </c>
      <c r="O931" s="151" t="str">
        <f t="shared" si="132"/>
        <v/>
      </c>
      <c r="P931" s="151" t="str">
        <f t="shared" si="133"/>
        <v/>
      </c>
      <c r="Q931" s="151" t="str">
        <f t="shared" si="134"/>
        <v/>
      </c>
    </row>
    <row r="932" spans="8:17">
      <c r="H932" s="139" t="str">
        <f>IF(ISTEXT(VLOOKUP(G932,Rubrieken!A:B,2,FALSE)),VLOOKUP(G932,Rubrieken!A:B,2,FALSE),"")</f>
        <v/>
      </c>
      <c r="I932" s="150">
        <f t="shared" si="126"/>
        <v>0</v>
      </c>
      <c r="J932" s="151" t="str">
        <f t="shared" si="127"/>
        <v/>
      </c>
      <c r="K932" s="151" t="str">
        <f t="shared" si="128"/>
        <v/>
      </c>
      <c r="L932" s="151" t="str">
        <f t="shared" si="129"/>
        <v/>
      </c>
      <c r="M932" s="151" t="str">
        <f t="shared" si="130"/>
        <v/>
      </c>
      <c r="N932" s="151" t="str">
        <f t="shared" si="131"/>
        <v/>
      </c>
      <c r="O932" s="151" t="str">
        <f t="shared" si="132"/>
        <v/>
      </c>
      <c r="P932" s="151" t="str">
        <f t="shared" si="133"/>
        <v/>
      </c>
      <c r="Q932" s="151" t="str">
        <f t="shared" si="134"/>
        <v/>
      </c>
    </row>
    <row r="933" spans="8:17">
      <c r="H933" s="139" t="str">
        <f>IF(ISTEXT(VLOOKUP(G933,Rubrieken!A:B,2,FALSE)),VLOOKUP(G933,Rubrieken!A:B,2,FALSE),"")</f>
        <v/>
      </c>
      <c r="I933" s="150">
        <f t="shared" si="126"/>
        <v>0</v>
      </c>
      <c r="J933" s="151" t="str">
        <f t="shared" si="127"/>
        <v/>
      </c>
      <c r="K933" s="151" t="str">
        <f t="shared" si="128"/>
        <v/>
      </c>
      <c r="L933" s="151" t="str">
        <f t="shared" si="129"/>
        <v/>
      </c>
      <c r="M933" s="151" t="str">
        <f t="shared" si="130"/>
        <v/>
      </c>
      <c r="N933" s="151" t="str">
        <f t="shared" si="131"/>
        <v/>
      </c>
      <c r="O933" s="151" t="str">
        <f t="shared" si="132"/>
        <v/>
      </c>
      <c r="P933" s="151" t="str">
        <f t="shared" si="133"/>
        <v/>
      </c>
      <c r="Q933" s="151" t="str">
        <f t="shared" si="134"/>
        <v/>
      </c>
    </row>
    <row r="934" spans="8:17">
      <c r="H934" s="139" t="str">
        <f>IF(ISTEXT(VLOOKUP(G934,Rubrieken!A:B,2,FALSE)),VLOOKUP(G934,Rubrieken!A:B,2,FALSE),"")</f>
        <v/>
      </c>
      <c r="I934" s="150">
        <f t="shared" si="126"/>
        <v>0</v>
      </c>
      <c r="J934" s="151" t="str">
        <f t="shared" si="127"/>
        <v/>
      </c>
      <c r="K934" s="151" t="str">
        <f t="shared" si="128"/>
        <v/>
      </c>
      <c r="L934" s="151" t="str">
        <f t="shared" si="129"/>
        <v/>
      </c>
      <c r="M934" s="151" t="str">
        <f t="shared" si="130"/>
        <v/>
      </c>
      <c r="N934" s="151" t="str">
        <f t="shared" si="131"/>
        <v/>
      </c>
      <c r="O934" s="151" t="str">
        <f t="shared" si="132"/>
        <v/>
      </c>
      <c r="P934" s="151" t="str">
        <f t="shared" si="133"/>
        <v/>
      </c>
      <c r="Q934" s="151" t="str">
        <f t="shared" si="134"/>
        <v/>
      </c>
    </row>
    <row r="935" spans="8:17">
      <c r="H935" s="139" t="str">
        <f>IF(ISTEXT(VLOOKUP(G935,Rubrieken!A:B,2,FALSE)),VLOOKUP(G935,Rubrieken!A:B,2,FALSE),"")</f>
        <v/>
      </c>
      <c r="I935" s="150">
        <f t="shared" si="126"/>
        <v>0</v>
      </c>
      <c r="J935" s="151" t="str">
        <f t="shared" si="127"/>
        <v/>
      </c>
      <c r="K935" s="151" t="str">
        <f t="shared" si="128"/>
        <v/>
      </c>
      <c r="L935" s="151" t="str">
        <f t="shared" si="129"/>
        <v/>
      </c>
      <c r="M935" s="151" t="str">
        <f t="shared" si="130"/>
        <v/>
      </c>
      <c r="N935" s="151" t="str">
        <f t="shared" si="131"/>
        <v/>
      </c>
      <c r="O935" s="151" t="str">
        <f t="shared" si="132"/>
        <v/>
      </c>
      <c r="P935" s="151" t="str">
        <f t="shared" si="133"/>
        <v/>
      </c>
      <c r="Q935" s="151" t="str">
        <f t="shared" si="134"/>
        <v/>
      </c>
    </row>
    <row r="936" spans="8:17">
      <c r="H936" s="139" t="str">
        <f>IF(ISTEXT(VLOOKUP(G936,Rubrieken!A:B,2,FALSE)),VLOOKUP(G936,Rubrieken!A:B,2,FALSE),"")</f>
        <v/>
      </c>
      <c r="I936" s="150">
        <f t="shared" si="126"/>
        <v>0</v>
      </c>
      <c r="J936" s="151" t="str">
        <f t="shared" si="127"/>
        <v/>
      </c>
      <c r="K936" s="151" t="str">
        <f t="shared" si="128"/>
        <v/>
      </c>
      <c r="L936" s="151" t="str">
        <f t="shared" si="129"/>
        <v/>
      </c>
      <c r="M936" s="151" t="str">
        <f t="shared" si="130"/>
        <v/>
      </c>
      <c r="N936" s="151" t="str">
        <f t="shared" si="131"/>
        <v/>
      </c>
      <c r="O936" s="151" t="str">
        <f t="shared" si="132"/>
        <v/>
      </c>
      <c r="P936" s="151" t="str">
        <f t="shared" si="133"/>
        <v/>
      </c>
      <c r="Q936" s="151" t="str">
        <f t="shared" si="134"/>
        <v/>
      </c>
    </row>
    <row r="937" spans="8:17">
      <c r="H937" s="139" t="str">
        <f>IF(ISTEXT(VLOOKUP(G937,Rubrieken!A:B,2,FALSE)),VLOOKUP(G937,Rubrieken!A:B,2,FALSE),"")</f>
        <v/>
      </c>
      <c r="I937" s="150">
        <f t="shared" si="126"/>
        <v>0</v>
      </c>
      <c r="J937" s="151" t="str">
        <f t="shared" si="127"/>
        <v/>
      </c>
      <c r="K937" s="151" t="str">
        <f t="shared" si="128"/>
        <v/>
      </c>
      <c r="L937" s="151" t="str">
        <f t="shared" si="129"/>
        <v/>
      </c>
      <c r="M937" s="151" t="str">
        <f t="shared" si="130"/>
        <v/>
      </c>
      <c r="N937" s="151" t="str">
        <f t="shared" si="131"/>
        <v/>
      </c>
      <c r="O937" s="151" t="str">
        <f t="shared" si="132"/>
        <v/>
      </c>
      <c r="P937" s="151" t="str">
        <f t="shared" si="133"/>
        <v/>
      </c>
      <c r="Q937" s="151" t="str">
        <f t="shared" si="134"/>
        <v/>
      </c>
    </row>
    <row r="938" spans="8:17">
      <c r="H938" s="139" t="str">
        <f>IF(ISTEXT(VLOOKUP(G938,Rubrieken!A:B,2,FALSE)),VLOOKUP(G938,Rubrieken!A:B,2,FALSE),"")</f>
        <v/>
      </c>
      <c r="I938" s="150">
        <f t="shared" si="126"/>
        <v>0</v>
      </c>
      <c r="J938" s="151" t="str">
        <f t="shared" si="127"/>
        <v/>
      </c>
      <c r="K938" s="151" t="str">
        <f t="shared" si="128"/>
        <v/>
      </c>
      <c r="L938" s="151" t="str">
        <f t="shared" si="129"/>
        <v/>
      </c>
      <c r="M938" s="151" t="str">
        <f t="shared" si="130"/>
        <v/>
      </c>
      <c r="N938" s="151" t="str">
        <f t="shared" si="131"/>
        <v/>
      </c>
      <c r="O938" s="151" t="str">
        <f t="shared" si="132"/>
        <v/>
      </c>
      <c r="P938" s="151" t="str">
        <f t="shared" si="133"/>
        <v/>
      </c>
      <c r="Q938" s="151" t="str">
        <f t="shared" si="134"/>
        <v/>
      </c>
    </row>
    <row r="939" spans="8:17">
      <c r="H939" s="139" t="str">
        <f>IF(ISTEXT(VLOOKUP(G939,Rubrieken!A:B,2,FALSE)),VLOOKUP(G939,Rubrieken!A:B,2,FALSE),"")</f>
        <v/>
      </c>
      <c r="I939" s="150">
        <f t="shared" si="126"/>
        <v>0</v>
      </c>
      <c r="J939" s="151" t="str">
        <f t="shared" si="127"/>
        <v/>
      </c>
      <c r="K939" s="151" t="str">
        <f t="shared" si="128"/>
        <v/>
      </c>
      <c r="L939" s="151" t="str">
        <f t="shared" si="129"/>
        <v/>
      </c>
      <c r="M939" s="151" t="str">
        <f t="shared" si="130"/>
        <v/>
      </c>
      <c r="N939" s="151" t="str">
        <f t="shared" si="131"/>
        <v/>
      </c>
      <c r="O939" s="151" t="str">
        <f t="shared" si="132"/>
        <v/>
      </c>
      <c r="P939" s="151" t="str">
        <f t="shared" si="133"/>
        <v/>
      </c>
      <c r="Q939" s="151" t="str">
        <f t="shared" si="134"/>
        <v/>
      </c>
    </row>
    <row r="940" spans="8:17">
      <c r="H940" s="139" t="str">
        <f>IF(ISTEXT(VLOOKUP(G940,Rubrieken!A:B,2,FALSE)),VLOOKUP(G940,Rubrieken!A:B,2,FALSE),"")</f>
        <v/>
      </c>
      <c r="I940" s="150">
        <f t="shared" si="126"/>
        <v>0</v>
      </c>
      <c r="J940" s="151" t="str">
        <f t="shared" si="127"/>
        <v/>
      </c>
      <c r="K940" s="151" t="str">
        <f t="shared" si="128"/>
        <v/>
      </c>
      <c r="L940" s="151" t="str">
        <f t="shared" si="129"/>
        <v/>
      </c>
      <c r="M940" s="151" t="str">
        <f t="shared" si="130"/>
        <v/>
      </c>
      <c r="N940" s="151" t="str">
        <f t="shared" si="131"/>
        <v/>
      </c>
      <c r="O940" s="151" t="str">
        <f t="shared" si="132"/>
        <v/>
      </c>
      <c r="P940" s="151" t="str">
        <f t="shared" si="133"/>
        <v/>
      </c>
      <c r="Q940" s="151" t="str">
        <f t="shared" si="134"/>
        <v/>
      </c>
    </row>
    <row r="941" spans="8:17">
      <c r="H941" s="139" t="str">
        <f>IF(ISTEXT(VLOOKUP(G941,Rubrieken!A:B,2,FALSE)),VLOOKUP(G941,Rubrieken!A:B,2,FALSE),"")</f>
        <v/>
      </c>
      <c r="I941" s="150">
        <f t="shared" si="126"/>
        <v>0</v>
      </c>
      <c r="J941" s="151" t="str">
        <f t="shared" si="127"/>
        <v/>
      </c>
      <c r="K941" s="151" t="str">
        <f t="shared" si="128"/>
        <v/>
      </c>
      <c r="L941" s="151" t="str">
        <f t="shared" si="129"/>
        <v/>
      </c>
      <c r="M941" s="151" t="str">
        <f t="shared" si="130"/>
        <v/>
      </c>
      <c r="N941" s="151" t="str">
        <f t="shared" si="131"/>
        <v/>
      </c>
      <c r="O941" s="151" t="str">
        <f t="shared" si="132"/>
        <v/>
      </c>
      <c r="P941" s="151" t="str">
        <f t="shared" si="133"/>
        <v/>
      </c>
      <c r="Q941" s="151" t="str">
        <f t="shared" si="134"/>
        <v/>
      </c>
    </row>
    <row r="942" spans="8:17">
      <c r="H942" s="139" t="str">
        <f>IF(ISTEXT(VLOOKUP(G942,Rubrieken!A:B,2,FALSE)),VLOOKUP(G942,Rubrieken!A:B,2,FALSE),"")</f>
        <v/>
      </c>
      <c r="I942" s="150">
        <f t="shared" si="126"/>
        <v>0</v>
      </c>
      <c r="J942" s="151" t="str">
        <f t="shared" si="127"/>
        <v/>
      </c>
      <c r="K942" s="151" t="str">
        <f t="shared" si="128"/>
        <v/>
      </c>
      <c r="L942" s="151" t="str">
        <f t="shared" si="129"/>
        <v/>
      </c>
      <c r="M942" s="151" t="str">
        <f t="shared" si="130"/>
        <v/>
      </c>
      <c r="N942" s="151" t="str">
        <f t="shared" si="131"/>
        <v/>
      </c>
      <c r="O942" s="151" t="str">
        <f t="shared" si="132"/>
        <v/>
      </c>
      <c r="P942" s="151" t="str">
        <f t="shared" si="133"/>
        <v/>
      </c>
      <c r="Q942" s="151" t="str">
        <f t="shared" si="134"/>
        <v/>
      </c>
    </row>
    <row r="943" spans="8:17">
      <c r="H943" s="139" t="str">
        <f>IF(ISTEXT(VLOOKUP(G943,Rubrieken!A:B,2,FALSE)),VLOOKUP(G943,Rubrieken!A:B,2,FALSE),"")</f>
        <v/>
      </c>
      <c r="I943" s="150">
        <f t="shared" si="126"/>
        <v>0</v>
      </c>
      <c r="J943" s="151" t="str">
        <f t="shared" si="127"/>
        <v/>
      </c>
      <c r="K943" s="151" t="str">
        <f t="shared" si="128"/>
        <v/>
      </c>
      <c r="L943" s="151" t="str">
        <f t="shared" si="129"/>
        <v/>
      </c>
      <c r="M943" s="151" t="str">
        <f t="shared" si="130"/>
        <v/>
      </c>
      <c r="N943" s="151" t="str">
        <f t="shared" si="131"/>
        <v/>
      </c>
      <c r="O943" s="151" t="str">
        <f t="shared" si="132"/>
        <v/>
      </c>
      <c r="P943" s="151" t="str">
        <f t="shared" si="133"/>
        <v/>
      </c>
      <c r="Q943" s="151" t="str">
        <f t="shared" si="134"/>
        <v/>
      </c>
    </row>
    <row r="944" spans="8:17">
      <c r="H944" s="139" t="str">
        <f>IF(ISTEXT(VLOOKUP(G944,Rubrieken!A:B,2,FALSE)),VLOOKUP(G944,Rubrieken!A:B,2,FALSE),"")</f>
        <v/>
      </c>
      <c r="I944" s="150">
        <f t="shared" si="126"/>
        <v>0</v>
      </c>
      <c r="J944" s="151" t="str">
        <f t="shared" si="127"/>
        <v/>
      </c>
      <c r="K944" s="151" t="str">
        <f t="shared" si="128"/>
        <v/>
      </c>
      <c r="L944" s="151" t="str">
        <f t="shared" si="129"/>
        <v/>
      </c>
      <c r="M944" s="151" t="str">
        <f t="shared" si="130"/>
        <v/>
      </c>
      <c r="N944" s="151" t="str">
        <f t="shared" si="131"/>
        <v/>
      </c>
      <c r="O944" s="151" t="str">
        <f t="shared" si="132"/>
        <v/>
      </c>
      <c r="P944" s="151" t="str">
        <f t="shared" si="133"/>
        <v/>
      </c>
      <c r="Q944" s="151" t="str">
        <f t="shared" si="134"/>
        <v/>
      </c>
    </row>
    <row r="945" spans="8:17">
      <c r="H945" s="139" t="str">
        <f>IF(ISTEXT(VLOOKUP(G945,Rubrieken!A:B,2,FALSE)),VLOOKUP(G945,Rubrieken!A:B,2,FALSE),"")</f>
        <v/>
      </c>
      <c r="I945" s="150">
        <f t="shared" si="126"/>
        <v>0</v>
      </c>
      <c r="J945" s="151" t="str">
        <f t="shared" si="127"/>
        <v/>
      </c>
      <c r="K945" s="151" t="str">
        <f t="shared" si="128"/>
        <v/>
      </c>
      <c r="L945" s="151" t="str">
        <f t="shared" si="129"/>
        <v/>
      </c>
      <c r="M945" s="151" t="str">
        <f t="shared" si="130"/>
        <v/>
      </c>
      <c r="N945" s="151" t="str">
        <f t="shared" si="131"/>
        <v/>
      </c>
      <c r="O945" s="151" t="str">
        <f t="shared" si="132"/>
        <v/>
      </c>
      <c r="P945" s="151" t="str">
        <f t="shared" si="133"/>
        <v/>
      </c>
      <c r="Q945" s="151" t="str">
        <f t="shared" si="134"/>
        <v/>
      </c>
    </row>
    <row r="946" spans="8:17">
      <c r="H946" s="139" t="str">
        <f>IF(ISTEXT(VLOOKUP(G946,Rubrieken!A:B,2,FALSE)),VLOOKUP(G946,Rubrieken!A:B,2,FALSE),"")</f>
        <v/>
      </c>
      <c r="I946" s="150">
        <f t="shared" si="126"/>
        <v>0</v>
      </c>
      <c r="J946" s="151" t="str">
        <f t="shared" si="127"/>
        <v/>
      </c>
      <c r="K946" s="151" t="str">
        <f t="shared" si="128"/>
        <v/>
      </c>
      <c r="L946" s="151" t="str">
        <f t="shared" si="129"/>
        <v/>
      </c>
      <c r="M946" s="151" t="str">
        <f t="shared" si="130"/>
        <v/>
      </c>
      <c r="N946" s="151" t="str">
        <f t="shared" si="131"/>
        <v/>
      </c>
      <c r="O946" s="151" t="str">
        <f t="shared" si="132"/>
        <v/>
      </c>
      <c r="P946" s="151" t="str">
        <f t="shared" si="133"/>
        <v/>
      </c>
      <c r="Q946" s="151" t="str">
        <f t="shared" si="134"/>
        <v/>
      </c>
    </row>
    <row r="947" spans="8:17">
      <c r="H947" s="139" t="str">
        <f>IF(ISTEXT(VLOOKUP(G947,Rubrieken!A:B,2,FALSE)),VLOOKUP(G947,Rubrieken!A:B,2,FALSE),"")</f>
        <v/>
      </c>
      <c r="I947" s="150">
        <f t="shared" si="126"/>
        <v>0</v>
      </c>
      <c r="J947" s="151" t="str">
        <f t="shared" si="127"/>
        <v/>
      </c>
      <c r="K947" s="151" t="str">
        <f t="shared" si="128"/>
        <v/>
      </c>
      <c r="L947" s="151" t="str">
        <f t="shared" si="129"/>
        <v/>
      </c>
      <c r="M947" s="151" t="str">
        <f t="shared" si="130"/>
        <v/>
      </c>
      <c r="N947" s="151" t="str">
        <f t="shared" si="131"/>
        <v/>
      </c>
      <c r="O947" s="151" t="str">
        <f t="shared" si="132"/>
        <v/>
      </c>
      <c r="P947" s="151" t="str">
        <f t="shared" si="133"/>
        <v/>
      </c>
      <c r="Q947" s="151" t="str">
        <f t="shared" si="134"/>
        <v/>
      </c>
    </row>
    <row r="948" spans="8:17">
      <c r="H948" s="139" t="str">
        <f>IF(ISTEXT(VLOOKUP(G948,Rubrieken!A:B,2,FALSE)),VLOOKUP(G948,Rubrieken!A:B,2,FALSE),"")</f>
        <v/>
      </c>
      <c r="I948" s="150">
        <f t="shared" si="126"/>
        <v>0</v>
      </c>
      <c r="J948" s="151" t="str">
        <f t="shared" si="127"/>
        <v/>
      </c>
      <c r="K948" s="151" t="str">
        <f t="shared" si="128"/>
        <v/>
      </c>
      <c r="L948" s="151" t="str">
        <f t="shared" si="129"/>
        <v/>
      </c>
      <c r="M948" s="151" t="str">
        <f t="shared" si="130"/>
        <v/>
      </c>
      <c r="N948" s="151" t="str">
        <f t="shared" si="131"/>
        <v/>
      </c>
      <c r="O948" s="151" t="str">
        <f t="shared" si="132"/>
        <v/>
      </c>
      <c r="P948" s="151" t="str">
        <f t="shared" si="133"/>
        <v/>
      </c>
      <c r="Q948" s="151" t="str">
        <f t="shared" si="134"/>
        <v/>
      </c>
    </row>
    <row r="949" spans="8:17">
      <c r="H949" s="139" t="str">
        <f>IF(ISTEXT(VLOOKUP(G949,Rubrieken!A:B,2,FALSE)),VLOOKUP(G949,Rubrieken!A:B,2,FALSE),"")</f>
        <v/>
      </c>
      <c r="I949" s="150">
        <f t="shared" si="126"/>
        <v>0</v>
      </c>
      <c r="J949" s="151" t="str">
        <f t="shared" si="127"/>
        <v/>
      </c>
      <c r="K949" s="151" t="str">
        <f t="shared" si="128"/>
        <v/>
      </c>
      <c r="L949" s="151" t="str">
        <f t="shared" si="129"/>
        <v/>
      </c>
      <c r="M949" s="151" t="str">
        <f t="shared" si="130"/>
        <v/>
      </c>
      <c r="N949" s="151" t="str">
        <f t="shared" si="131"/>
        <v/>
      </c>
      <c r="O949" s="151" t="str">
        <f t="shared" si="132"/>
        <v/>
      </c>
      <c r="P949" s="151" t="str">
        <f t="shared" si="133"/>
        <v/>
      </c>
      <c r="Q949" s="151" t="str">
        <f t="shared" si="134"/>
        <v/>
      </c>
    </row>
    <row r="950" spans="8:17">
      <c r="H950" s="139" t="str">
        <f>IF(ISTEXT(VLOOKUP(G950,Rubrieken!A:B,2,FALSE)),VLOOKUP(G950,Rubrieken!A:B,2,FALSE),"")</f>
        <v/>
      </c>
      <c r="I950" s="150">
        <f t="shared" si="126"/>
        <v>0</v>
      </c>
      <c r="J950" s="151" t="str">
        <f t="shared" si="127"/>
        <v/>
      </c>
      <c r="K950" s="151" t="str">
        <f t="shared" si="128"/>
        <v/>
      </c>
      <c r="L950" s="151" t="str">
        <f t="shared" si="129"/>
        <v/>
      </c>
      <c r="M950" s="151" t="str">
        <f t="shared" si="130"/>
        <v/>
      </c>
      <c r="N950" s="151" t="str">
        <f t="shared" si="131"/>
        <v/>
      </c>
      <c r="O950" s="151" t="str">
        <f t="shared" si="132"/>
        <v/>
      </c>
      <c r="P950" s="151" t="str">
        <f t="shared" si="133"/>
        <v/>
      </c>
      <c r="Q950" s="151" t="str">
        <f t="shared" si="134"/>
        <v/>
      </c>
    </row>
    <row r="951" spans="8:17">
      <c r="H951" s="139" t="str">
        <f>IF(ISTEXT(VLOOKUP(G951,Rubrieken!A:B,2,FALSE)),VLOOKUP(G951,Rubrieken!A:B,2,FALSE),"")</f>
        <v/>
      </c>
      <c r="I951" s="150">
        <f t="shared" ref="I951:I1002" si="135">D951-E951+F951</f>
        <v>0</v>
      </c>
      <c r="J951" s="151" t="str">
        <f t="shared" si="127"/>
        <v/>
      </c>
      <c r="K951" s="151" t="str">
        <f t="shared" si="128"/>
        <v/>
      </c>
      <c r="L951" s="151" t="str">
        <f t="shared" si="129"/>
        <v/>
      </c>
      <c r="M951" s="151" t="str">
        <f t="shared" si="130"/>
        <v/>
      </c>
      <c r="N951" s="151" t="str">
        <f t="shared" si="131"/>
        <v/>
      </c>
      <c r="O951" s="151" t="str">
        <f t="shared" si="132"/>
        <v/>
      </c>
      <c r="P951" s="151" t="str">
        <f t="shared" si="133"/>
        <v/>
      </c>
      <c r="Q951" s="151" t="str">
        <f t="shared" si="134"/>
        <v/>
      </c>
    </row>
    <row r="952" spans="8:17">
      <c r="H952" s="139" t="str">
        <f>IF(ISTEXT(VLOOKUP(G952,Rubrieken!A:B,2,FALSE)),VLOOKUP(G952,Rubrieken!A:B,2,FALSE),"")</f>
        <v/>
      </c>
      <c r="I952" s="150">
        <f t="shared" si="135"/>
        <v>0</v>
      </c>
      <c r="J952" s="151" t="str">
        <f t="shared" si="127"/>
        <v/>
      </c>
      <c r="K952" s="151" t="str">
        <f t="shared" si="128"/>
        <v/>
      </c>
      <c r="L952" s="151" t="str">
        <f t="shared" si="129"/>
        <v/>
      </c>
      <c r="M952" s="151" t="str">
        <f t="shared" si="130"/>
        <v/>
      </c>
      <c r="N952" s="151" t="str">
        <f t="shared" si="131"/>
        <v/>
      </c>
      <c r="O952" s="151" t="str">
        <f t="shared" si="132"/>
        <v/>
      </c>
      <c r="P952" s="151" t="str">
        <f t="shared" si="133"/>
        <v/>
      </c>
      <c r="Q952" s="151" t="str">
        <f t="shared" si="134"/>
        <v/>
      </c>
    </row>
    <row r="953" spans="8:17">
      <c r="H953" s="139" t="str">
        <f>IF(ISTEXT(VLOOKUP(G953,Rubrieken!A:B,2,FALSE)),VLOOKUP(G953,Rubrieken!A:B,2,FALSE),"")</f>
        <v/>
      </c>
      <c r="I953" s="150">
        <f t="shared" si="135"/>
        <v>0</v>
      </c>
      <c r="J953" s="151" t="str">
        <f t="shared" si="127"/>
        <v/>
      </c>
      <c r="K953" s="151" t="str">
        <f t="shared" si="128"/>
        <v/>
      </c>
      <c r="L953" s="151" t="str">
        <f t="shared" si="129"/>
        <v/>
      </c>
      <c r="M953" s="151" t="str">
        <f t="shared" si="130"/>
        <v/>
      </c>
      <c r="N953" s="151" t="str">
        <f t="shared" si="131"/>
        <v/>
      </c>
      <c r="O953" s="151" t="str">
        <f t="shared" si="132"/>
        <v/>
      </c>
      <c r="P953" s="151" t="str">
        <f t="shared" si="133"/>
        <v/>
      </c>
      <c r="Q953" s="151" t="str">
        <f t="shared" si="134"/>
        <v/>
      </c>
    </row>
    <row r="954" spans="8:17">
      <c r="H954" s="139" t="str">
        <f>IF(ISTEXT(VLOOKUP(G954,Rubrieken!A:B,2,FALSE)),VLOOKUP(G954,Rubrieken!A:B,2,FALSE),"")</f>
        <v/>
      </c>
      <c r="I954" s="150">
        <f t="shared" si="135"/>
        <v>0</v>
      </c>
      <c r="J954" s="151" t="str">
        <f t="shared" si="127"/>
        <v/>
      </c>
      <c r="K954" s="151" t="str">
        <f t="shared" si="128"/>
        <v/>
      </c>
      <c r="L954" s="151" t="str">
        <f t="shared" si="129"/>
        <v/>
      </c>
      <c r="M954" s="151" t="str">
        <f t="shared" si="130"/>
        <v/>
      </c>
      <c r="N954" s="151" t="str">
        <f t="shared" si="131"/>
        <v/>
      </c>
      <c r="O954" s="151" t="str">
        <f t="shared" si="132"/>
        <v/>
      </c>
      <c r="P954" s="151" t="str">
        <f t="shared" si="133"/>
        <v/>
      </c>
      <c r="Q954" s="151" t="str">
        <f t="shared" si="134"/>
        <v/>
      </c>
    </row>
    <row r="955" spans="8:17">
      <c r="H955" s="139" t="str">
        <f>IF(ISTEXT(VLOOKUP(G955,Rubrieken!A:B,2,FALSE)),VLOOKUP(G955,Rubrieken!A:B,2,FALSE),"")</f>
        <v/>
      </c>
      <c r="I955" s="150">
        <f t="shared" si="135"/>
        <v>0</v>
      </c>
      <c r="J955" s="151" t="str">
        <f t="shared" si="127"/>
        <v/>
      </c>
      <c r="K955" s="151" t="str">
        <f t="shared" si="128"/>
        <v/>
      </c>
      <c r="L955" s="151" t="str">
        <f t="shared" si="129"/>
        <v/>
      </c>
      <c r="M955" s="151" t="str">
        <f t="shared" si="130"/>
        <v/>
      </c>
      <c r="N955" s="151" t="str">
        <f t="shared" si="131"/>
        <v/>
      </c>
      <c r="O955" s="151" t="str">
        <f t="shared" si="132"/>
        <v/>
      </c>
      <c r="P955" s="151" t="str">
        <f t="shared" si="133"/>
        <v/>
      </c>
      <c r="Q955" s="151" t="str">
        <f t="shared" si="134"/>
        <v/>
      </c>
    </row>
    <row r="956" spans="8:17">
      <c r="H956" s="139" t="str">
        <f>IF(ISTEXT(VLOOKUP(G956,Rubrieken!A:B,2,FALSE)),VLOOKUP(G956,Rubrieken!A:B,2,FALSE),"")</f>
        <v/>
      </c>
      <c r="I956" s="150">
        <f t="shared" si="135"/>
        <v>0</v>
      </c>
      <c r="J956" s="151" t="str">
        <f t="shared" si="127"/>
        <v/>
      </c>
      <c r="K956" s="151" t="str">
        <f t="shared" si="128"/>
        <v/>
      </c>
      <c r="L956" s="151" t="str">
        <f t="shared" si="129"/>
        <v/>
      </c>
      <c r="M956" s="151" t="str">
        <f t="shared" si="130"/>
        <v/>
      </c>
      <c r="N956" s="151" t="str">
        <f t="shared" si="131"/>
        <v/>
      </c>
      <c r="O956" s="151" t="str">
        <f t="shared" si="132"/>
        <v/>
      </c>
      <c r="P956" s="151" t="str">
        <f t="shared" si="133"/>
        <v/>
      </c>
      <c r="Q956" s="151" t="str">
        <f t="shared" si="134"/>
        <v/>
      </c>
    </row>
    <row r="957" spans="8:17">
      <c r="H957" s="139" t="str">
        <f>IF(ISTEXT(VLOOKUP(G957,Rubrieken!A:B,2,FALSE)),VLOOKUP(G957,Rubrieken!A:B,2,FALSE),"")</f>
        <v/>
      </c>
      <c r="I957" s="150">
        <f t="shared" si="135"/>
        <v>0</v>
      </c>
      <c r="J957" s="151" t="str">
        <f t="shared" si="127"/>
        <v/>
      </c>
      <c r="K957" s="151" t="str">
        <f t="shared" si="128"/>
        <v/>
      </c>
      <c r="L957" s="151" t="str">
        <f t="shared" si="129"/>
        <v/>
      </c>
      <c r="M957" s="151" t="str">
        <f t="shared" si="130"/>
        <v/>
      </c>
      <c r="N957" s="151" t="str">
        <f t="shared" si="131"/>
        <v/>
      </c>
      <c r="O957" s="151" t="str">
        <f t="shared" si="132"/>
        <v/>
      </c>
      <c r="P957" s="151" t="str">
        <f t="shared" si="133"/>
        <v/>
      </c>
      <c r="Q957" s="151" t="str">
        <f t="shared" si="134"/>
        <v/>
      </c>
    </row>
    <row r="958" spans="8:17">
      <c r="H958" s="139" t="str">
        <f>IF(ISTEXT(VLOOKUP(G958,Rubrieken!A:B,2,FALSE)),VLOOKUP(G958,Rubrieken!A:B,2,FALSE),"")</f>
        <v/>
      </c>
      <c r="I958" s="150">
        <f t="shared" si="135"/>
        <v>0</v>
      </c>
      <c r="J958" s="151" t="str">
        <f t="shared" si="127"/>
        <v/>
      </c>
      <c r="K958" s="151" t="str">
        <f t="shared" si="128"/>
        <v/>
      </c>
      <c r="L958" s="151" t="str">
        <f t="shared" si="129"/>
        <v/>
      </c>
      <c r="M958" s="151" t="str">
        <f t="shared" si="130"/>
        <v/>
      </c>
      <c r="N958" s="151" t="str">
        <f t="shared" si="131"/>
        <v/>
      </c>
      <c r="O958" s="151" t="str">
        <f t="shared" si="132"/>
        <v/>
      </c>
      <c r="P958" s="151" t="str">
        <f t="shared" si="133"/>
        <v/>
      </c>
      <c r="Q958" s="151" t="str">
        <f t="shared" si="134"/>
        <v/>
      </c>
    </row>
    <row r="959" spans="8:17">
      <c r="H959" s="139" t="str">
        <f>IF(ISTEXT(VLOOKUP(G959,Rubrieken!A:B,2,FALSE)),VLOOKUP(G959,Rubrieken!A:B,2,FALSE),"")</f>
        <v/>
      </c>
      <c r="I959" s="150">
        <f t="shared" si="135"/>
        <v>0</v>
      </c>
      <c r="J959" s="151" t="str">
        <f t="shared" si="127"/>
        <v/>
      </c>
      <c r="K959" s="151" t="str">
        <f t="shared" si="128"/>
        <v/>
      </c>
      <c r="L959" s="151" t="str">
        <f t="shared" si="129"/>
        <v/>
      </c>
      <c r="M959" s="151" t="str">
        <f t="shared" si="130"/>
        <v/>
      </c>
      <c r="N959" s="151" t="str">
        <f t="shared" si="131"/>
        <v/>
      </c>
      <c r="O959" s="151" t="str">
        <f t="shared" si="132"/>
        <v/>
      </c>
      <c r="P959" s="151" t="str">
        <f t="shared" si="133"/>
        <v/>
      </c>
      <c r="Q959" s="151" t="str">
        <f t="shared" si="134"/>
        <v/>
      </c>
    </row>
    <row r="960" spans="8:17">
      <c r="H960" s="139" t="str">
        <f>IF(ISTEXT(VLOOKUP(G960,Rubrieken!A:B,2,FALSE)),VLOOKUP(G960,Rubrieken!A:B,2,FALSE),"")</f>
        <v/>
      </c>
      <c r="I960" s="150">
        <f t="shared" si="135"/>
        <v>0</v>
      </c>
      <c r="J960" s="151" t="str">
        <f t="shared" si="127"/>
        <v/>
      </c>
      <c r="K960" s="151" t="str">
        <f t="shared" si="128"/>
        <v/>
      </c>
      <c r="L960" s="151" t="str">
        <f t="shared" si="129"/>
        <v/>
      </c>
      <c r="M960" s="151" t="str">
        <f t="shared" si="130"/>
        <v/>
      </c>
      <c r="N960" s="151" t="str">
        <f t="shared" si="131"/>
        <v/>
      </c>
      <c r="O960" s="151" t="str">
        <f t="shared" si="132"/>
        <v/>
      </c>
      <c r="P960" s="151" t="str">
        <f t="shared" si="133"/>
        <v/>
      </c>
      <c r="Q960" s="151" t="str">
        <f t="shared" si="134"/>
        <v/>
      </c>
    </row>
    <row r="961" spans="8:17">
      <c r="H961" s="139" t="str">
        <f>IF(ISTEXT(VLOOKUP(G961,Rubrieken!A:B,2,FALSE)),VLOOKUP(G961,Rubrieken!A:B,2,FALSE),"")</f>
        <v/>
      </c>
      <c r="I961" s="150">
        <f t="shared" si="135"/>
        <v>0</v>
      </c>
      <c r="J961" s="151" t="str">
        <f t="shared" si="127"/>
        <v/>
      </c>
      <c r="K961" s="151" t="str">
        <f t="shared" si="128"/>
        <v/>
      </c>
      <c r="L961" s="151" t="str">
        <f t="shared" si="129"/>
        <v/>
      </c>
      <c r="M961" s="151" t="str">
        <f t="shared" si="130"/>
        <v/>
      </c>
      <c r="N961" s="151" t="str">
        <f t="shared" si="131"/>
        <v/>
      </c>
      <c r="O961" s="151" t="str">
        <f t="shared" si="132"/>
        <v/>
      </c>
      <c r="P961" s="151" t="str">
        <f t="shared" si="133"/>
        <v/>
      </c>
      <c r="Q961" s="151" t="str">
        <f t="shared" si="134"/>
        <v/>
      </c>
    </row>
    <row r="962" spans="8:17">
      <c r="H962" s="139" t="str">
        <f>IF(ISTEXT(VLOOKUP(G962,Rubrieken!A:B,2,FALSE)),VLOOKUP(G962,Rubrieken!A:B,2,FALSE),"")</f>
        <v/>
      </c>
      <c r="I962" s="150">
        <f t="shared" si="135"/>
        <v>0</v>
      </c>
      <c r="J962" s="151" t="str">
        <f t="shared" si="127"/>
        <v/>
      </c>
      <c r="K962" s="151" t="str">
        <f t="shared" si="128"/>
        <v/>
      </c>
      <c r="L962" s="151" t="str">
        <f t="shared" si="129"/>
        <v/>
      </c>
      <c r="M962" s="151" t="str">
        <f t="shared" si="130"/>
        <v/>
      </c>
      <c r="N962" s="151" t="str">
        <f t="shared" si="131"/>
        <v/>
      </c>
      <c r="O962" s="151" t="str">
        <f t="shared" si="132"/>
        <v/>
      </c>
      <c r="P962" s="151" t="str">
        <f t="shared" si="133"/>
        <v/>
      </c>
      <c r="Q962" s="151" t="str">
        <f t="shared" si="134"/>
        <v/>
      </c>
    </row>
    <row r="963" spans="8:17">
      <c r="H963" s="139" t="str">
        <f>IF(ISTEXT(VLOOKUP(G963,Rubrieken!A:B,2,FALSE)),VLOOKUP(G963,Rubrieken!A:B,2,FALSE),"")</f>
        <v/>
      </c>
      <c r="I963" s="150">
        <f t="shared" si="135"/>
        <v>0</v>
      </c>
      <c r="J963" s="151" t="str">
        <f t="shared" si="127"/>
        <v/>
      </c>
      <c r="K963" s="151" t="str">
        <f t="shared" si="128"/>
        <v/>
      </c>
      <c r="L963" s="151" t="str">
        <f t="shared" si="129"/>
        <v/>
      </c>
      <c r="M963" s="151" t="str">
        <f t="shared" si="130"/>
        <v/>
      </c>
      <c r="N963" s="151" t="str">
        <f t="shared" si="131"/>
        <v/>
      </c>
      <c r="O963" s="151" t="str">
        <f t="shared" si="132"/>
        <v/>
      </c>
      <c r="P963" s="151" t="str">
        <f t="shared" si="133"/>
        <v/>
      </c>
      <c r="Q963" s="151" t="str">
        <f t="shared" si="134"/>
        <v/>
      </c>
    </row>
    <row r="964" spans="8:17">
      <c r="H964" s="139" t="str">
        <f>IF(ISTEXT(VLOOKUP(G964,Rubrieken!A:B,2,FALSE)),VLOOKUP(G964,Rubrieken!A:B,2,FALSE),"")</f>
        <v/>
      </c>
      <c r="I964" s="150">
        <f t="shared" si="135"/>
        <v>0</v>
      </c>
      <c r="J964" s="151" t="str">
        <f t="shared" si="127"/>
        <v/>
      </c>
      <c r="K964" s="151" t="str">
        <f t="shared" si="128"/>
        <v/>
      </c>
      <c r="L964" s="151" t="str">
        <f t="shared" si="129"/>
        <v/>
      </c>
      <c r="M964" s="151" t="str">
        <f t="shared" si="130"/>
        <v/>
      </c>
      <c r="N964" s="151" t="str">
        <f t="shared" si="131"/>
        <v/>
      </c>
      <c r="O964" s="151" t="str">
        <f t="shared" si="132"/>
        <v/>
      </c>
      <c r="P964" s="151" t="str">
        <f t="shared" si="133"/>
        <v/>
      </c>
      <c r="Q964" s="151" t="str">
        <f t="shared" si="134"/>
        <v/>
      </c>
    </row>
    <row r="965" spans="8:17">
      <c r="H965" s="139" t="str">
        <f>IF(ISTEXT(VLOOKUP(G965,Rubrieken!A:B,2,FALSE)),VLOOKUP(G965,Rubrieken!A:B,2,FALSE),"")</f>
        <v/>
      </c>
      <c r="I965" s="150">
        <f t="shared" si="135"/>
        <v>0</v>
      </c>
      <c r="J965" s="151" t="str">
        <f t="shared" si="127"/>
        <v/>
      </c>
      <c r="K965" s="151" t="str">
        <f t="shared" si="128"/>
        <v/>
      </c>
      <c r="L965" s="151" t="str">
        <f t="shared" si="129"/>
        <v/>
      </c>
      <c r="M965" s="151" t="str">
        <f t="shared" si="130"/>
        <v/>
      </c>
      <c r="N965" s="151" t="str">
        <f t="shared" si="131"/>
        <v/>
      </c>
      <c r="O965" s="151" t="str">
        <f t="shared" si="132"/>
        <v/>
      </c>
      <c r="P965" s="151" t="str">
        <f t="shared" si="133"/>
        <v/>
      </c>
      <c r="Q965" s="151" t="str">
        <f t="shared" si="134"/>
        <v/>
      </c>
    </row>
    <row r="966" spans="8:17">
      <c r="H966" s="139" t="str">
        <f>IF(ISTEXT(VLOOKUP(G966,Rubrieken!A:B,2,FALSE)),VLOOKUP(G966,Rubrieken!A:B,2,FALSE),"")</f>
        <v/>
      </c>
      <c r="I966" s="150">
        <f t="shared" si="135"/>
        <v>0</v>
      </c>
      <c r="J966" s="151" t="str">
        <f t="shared" si="127"/>
        <v/>
      </c>
      <c r="K966" s="151" t="str">
        <f t="shared" si="128"/>
        <v/>
      </c>
      <c r="L966" s="151" t="str">
        <f t="shared" si="129"/>
        <v/>
      </c>
      <c r="M966" s="151" t="str">
        <f t="shared" si="130"/>
        <v/>
      </c>
      <c r="N966" s="151" t="str">
        <f t="shared" si="131"/>
        <v/>
      </c>
      <c r="O966" s="151" t="str">
        <f t="shared" si="132"/>
        <v/>
      </c>
      <c r="P966" s="151" t="str">
        <f t="shared" si="133"/>
        <v/>
      </c>
      <c r="Q966" s="151" t="str">
        <f t="shared" si="134"/>
        <v/>
      </c>
    </row>
    <row r="967" spans="8:17">
      <c r="H967" s="139" t="str">
        <f>IF(ISTEXT(VLOOKUP(G967,Rubrieken!A:B,2,FALSE)),VLOOKUP(G967,Rubrieken!A:B,2,FALSE),"")</f>
        <v/>
      </c>
      <c r="I967" s="150">
        <f t="shared" si="135"/>
        <v>0</v>
      </c>
      <c r="J967" s="151" t="str">
        <f t="shared" si="127"/>
        <v/>
      </c>
      <c r="K967" s="151" t="str">
        <f t="shared" si="128"/>
        <v/>
      </c>
      <c r="L967" s="151" t="str">
        <f t="shared" si="129"/>
        <v/>
      </c>
      <c r="M967" s="151" t="str">
        <f t="shared" si="130"/>
        <v/>
      </c>
      <c r="N967" s="151" t="str">
        <f t="shared" si="131"/>
        <v/>
      </c>
      <c r="O967" s="151" t="str">
        <f t="shared" si="132"/>
        <v/>
      </c>
      <c r="P967" s="151" t="str">
        <f t="shared" si="133"/>
        <v/>
      </c>
      <c r="Q967" s="151" t="str">
        <f t="shared" si="134"/>
        <v/>
      </c>
    </row>
    <row r="968" spans="8:17">
      <c r="H968" s="139" t="str">
        <f>IF(ISTEXT(VLOOKUP(G968,Rubrieken!A:B,2,FALSE)),VLOOKUP(G968,Rubrieken!A:B,2,FALSE),"")</f>
        <v/>
      </c>
      <c r="I968" s="150">
        <f t="shared" si="135"/>
        <v>0</v>
      </c>
      <c r="J968" s="151" t="str">
        <f t="shared" ref="J968:J1001" si="136">CONCATENATE(K968,L968,M968,N968,O968,P968)</f>
        <v/>
      </c>
      <c r="K968" s="151" t="str">
        <f t="shared" ref="K968:K1001" si="137">IF(AND(D968=0,E968=0),"",IF(H968="","Er is nog geen rubriek ingevuld. ",""))</f>
        <v/>
      </c>
      <c r="L968" s="151" t="str">
        <f t="shared" ref="L968:L1001" si="138">IF(AND(ISNUMBER(D968),ISNUMBER(E968),(D968*E968)^2&gt;0),"Bedrag in en uit zijn beiden ingevuld. ","")</f>
        <v/>
      </c>
      <c r="M968" s="151" t="str">
        <f t="shared" ref="M968:M1001" si="139">IF(AND(D968&gt;0,ISNUMBER(F968&gt;0)),"Geen btw bij bank inkomsten. ","")</f>
        <v/>
      </c>
      <c r="N968" s="151" t="str">
        <f t="shared" ref="N968:N1001" si="140">IF(ISNUMBER(E968),IF(F968/0.182&gt;E968,"Btw is groter dan 21%. ",""),"")</f>
        <v/>
      </c>
      <c r="O968" s="151" t="str">
        <f t="shared" ref="O968:O1001" si="141">IF(I968=0,"",IF(Q968="","Geen datum ingevuld. ",""))</f>
        <v/>
      </c>
      <c r="P968" s="151" t="str">
        <f t="shared" ref="P968:P1001" si="142">IF(I968&lt;&gt;0,IF(CONCATENATE(K968,L968,M968,N968,O968)="","Hele regel is goed!",""),"")</f>
        <v/>
      </c>
      <c r="Q968" s="151" t="str">
        <f t="shared" ref="Q968:Q1001" si="143">IF(B968="","",CEILING(MONTH(B968)/3,1))</f>
        <v/>
      </c>
    </row>
    <row r="969" spans="8:17">
      <c r="H969" s="139" t="str">
        <f>IF(ISTEXT(VLOOKUP(G969,Rubrieken!A:B,2,FALSE)),VLOOKUP(G969,Rubrieken!A:B,2,FALSE),"")</f>
        <v/>
      </c>
      <c r="I969" s="150">
        <f t="shared" si="135"/>
        <v>0</v>
      </c>
      <c r="J969" s="151" t="str">
        <f t="shared" si="136"/>
        <v/>
      </c>
      <c r="K969" s="151" t="str">
        <f t="shared" si="137"/>
        <v/>
      </c>
      <c r="L969" s="151" t="str">
        <f t="shared" si="138"/>
        <v/>
      </c>
      <c r="M969" s="151" t="str">
        <f t="shared" si="139"/>
        <v/>
      </c>
      <c r="N969" s="151" t="str">
        <f t="shared" si="140"/>
        <v/>
      </c>
      <c r="O969" s="151" t="str">
        <f t="shared" si="141"/>
        <v/>
      </c>
      <c r="P969" s="151" t="str">
        <f t="shared" si="142"/>
        <v/>
      </c>
      <c r="Q969" s="151" t="str">
        <f t="shared" si="143"/>
        <v/>
      </c>
    </row>
    <row r="970" spans="8:17">
      <c r="H970" s="139" t="str">
        <f>IF(ISTEXT(VLOOKUP(G970,Rubrieken!A:B,2,FALSE)),VLOOKUP(G970,Rubrieken!A:B,2,FALSE),"")</f>
        <v/>
      </c>
      <c r="I970" s="150">
        <f t="shared" si="135"/>
        <v>0</v>
      </c>
      <c r="J970" s="151" t="str">
        <f t="shared" si="136"/>
        <v/>
      </c>
      <c r="K970" s="151" t="str">
        <f t="shared" si="137"/>
        <v/>
      </c>
      <c r="L970" s="151" t="str">
        <f t="shared" si="138"/>
        <v/>
      </c>
      <c r="M970" s="151" t="str">
        <f t="shared" si="139"/>
        <v/>
      </c>
      <c r="N970" s="151" t="str">
        <f t="shared" si="140"/>
        <v/>
      </c>
      <c r="O970" s="151" t="str">
        <f t="shared" si="141"/>
        <v/>
      </c>
      <c r="P970" s="151" t="str">
        <f t="shared" si="142"/>
        <v/>
      </c>
      <c r="Q970" s="151" t="str">
        <f t="shared" si="143"/>
        <v/>
      </c>
    </row>
    <row r="971" spans="8:17">
      <c r="H971" s="139" t="str">
        <f>IF(ISTEXT(VLOOKUP(G971,Rubrieken!A:B,2,FALSE)),VLOOKUP(G971,Rubrieken!A:B,2,FALSE),"")</f>
        <v/>
      </c>
      <c r="I971" s="150">
        <f t="shared" si="135"/>
        <v>0</v>
      </c>
      <c r="J971" s="151" t="str">
        <f t="shared" si="136"/>
        <v/>
      </c>
      <c r="K971" s="151" t="str">
        <f t="shared" si="137"/>
        <v/>
      </c>
      <c r="L971" s="151" t="str">
        <f t="shared" si="138"/>
        <v/>
      </c>
      <c r="M971" s="151" t="str">
        <f t="shared" si="139"/>
        <v/>
      </c>
      <c r="N971" s="151" t="str">
        <f t="shared" si="140"/>
        <v/>
      </c>
      <c r="O971" s="151" t="str">
        <f t="shared" si="141"/>
        <v/>
      </c>
      <c r="P971" s="151" t="str">
        <f t="shared" si="142"/>
        <v/>
      </c>
      <c r="Q971" s="151" t="str">
        <f t="shared" si="143"/>
        <v/>
      </c>
    </row>
    <row r="972" spans="8:17">
      <c r="H972" s="139" t="str">
        <f>IF(ISTEXT(VLOOKUP(G972,Rubrieken!A:B,2,FALSE)),VLOOKUP(G972,Rubrieken!A:B,2,FALSE),"")</f>
        <v/>
      </c>
      <c r="I972" s="150">
        <f t="shared" si="135"/>
        <v>0</v>
      </c>
      <c r="J972" s="151" t="str">
        <f t="shared" si="136"/>
        <v/>
      </c>
      <c r="K972" s="151" t="str">
        <f t="shared" si="137"/>
        <v/>
      </c>
      <c r="L972" s="151" t="str">
        <f t="shared" si="138"/>
        <v/>
      </c>
      <c r="M972" s="151" t="str">
        <f t="shared" si="139"/>
        <v/>
      </c>
      <c r="N972" s="151" t="str">
        <f t="shared" si="140"/>
        <v/>
      </c>
      <c r="O972" s="151" t="str">
        <f t="shared" si="141"/>
        <v/>
      </c>
      <c r="P972" s="151" t="str">
        <f t="shared" si="142"/>
        <v/>
      </c>
      <c r="Q972" s="151" t="str">
        <f t="shared" si="143"/>
        <v/>
      </c>
    </row>
    <row r="973" spans="8:17">
      <c r="H973" s="139" t="str">
        <f>IF(ISTEXT(VLOOKUP(G973,Rubrieken!A:B,2,FALSE)),VLOOKUP(G973,Rubrieken!A:B,2,FALSE),"")</f>
        <v/>
      </c>
      <c r="I973" s="150">
        <f t="shared" si="135"/>
        <v>0</v>
      </c>
      <c r="J973" s="151" t="str">
        <f t="shared" si="136"/>
        <v/>
      </c>
      <c r="K973" s="151" t="str">
        <f t="shared" si="137"/>
        <v/>
      </c>
      <c r="L973" s="151" t="str">
        <f t="shared" si="138"/>
        <v/>
      </c>
      <c r="M973" s="151" t="str">
        <f t="shared" si="139"/>
        <v/>
      </c>
      <c r="N973" s="151" t="str">
        <f t="shared" si="140"/>
        <v/>
      </c>
      <c r="O973" s="151" t="str">
        <f t="shared" si="141"/>
        <v/>
      </c>
      <c r="P973" s="151" t="str">
        <f t="shared" si="142"/>
        <v/>
      </c>
      <c r="Q973" s="151" t="str">
        <f t="shared" si="143"/>
        <v/>
      </c>
    </row>
    <row r="974" spans="8:17">
      <c r="H974" s="139" t="str">
        <f>IF(ISTEXT(VLOOKUP(G974,Rubrieken!A:B,2,FALSE)),VLOOKUP(G974,Rubrieken!A:B,2,FALSE),"")</f>
        <v/>
      </c>
      <c r="I974" s="150">
        <f t="shared" si="135"/>
        <v>0</v>
      </c>
      <c r="J974" s="151" t="str">
        <f t="shared" si="136"/>
        <v/>
      </c>
      <c r="K974" s="151" t="str">
        <f t="shared" si="137"/>
        <v/>
      </c>
      <c r="L974" s="151" t="str">
        <f t="shared" si="138"/>
        <v/>
      </c>
      <c r="M974" s="151" t="str">
        <f t="shared" si="139"/>
        <v/>
      </c>
      <c r="N974" s="151" t="str">
        <f t="shared" si="140"/>
        <v/>
      </c>
      <c r="O974" s="151" t="str">
        <f t="shared" si="141"/>
        <v/>
      </c>
      <c r="P974" s="151" t="str">
        <f t="shared" si="142"/>
        <v/>
      </c>
      <c r="Q974" s="151" t="str">
        <f t="shared" si="143"/>
        <v/>
      </c>
    </row>
    <row r="975" spans="8:17">
      <c r="H975" s="139" t="str">
        <f>IF(ISTEXT(VLOOKUP(G975,Rubrieken!A:B,2,FALSE)),VLOOKUP(G975,Rubrieken!A:B,2,FALSE),"")</f>
        <v/>
      </c>
      <c r="I975" s="150">
        <f t="shared" si="135"/>
        <v>0</v>
      </c>
      <c r="J975" s="151" t="str">
        <f t="shared" si="136"/>
        <v/>
      </c>
      <c r="K975" s="151" t="str">
        <f t="shared" si="137"/>
        <v/>
      </c>
      <c r="L975" s="151" t="str">
        <f t="shared" si="138"/>
        <v/>
      </c>
      <c r="M975" s="151" t="str">
        <f t="shared" si="139"/>
        <v/>
      </c>
      <c r="N975" s="151" t="str">
        <f t="shared" si="140"/>
        <v/>
      </c>
      <c r="O975" s="151" t="str">
        <f t="shared" si="141"/>
        <v/>
      </c>
      <c r="P975" s="151" t="str">
        <f t="shared" si="142"/>
        <v/>
      </c>
      <c r="Q975" s="151" t="str">
        <f t="shared" si="143"/>
        <v/>
      </c>
    </row>
    <row r="976" spans="8:17">
      <c r="H976" s="139" t="str">
        <f>IF(ISTEXT(VLOOKUP(G976,Rubrieken!A:B,2,FALSE)),VLOOKUP(G976,Rubrieken!A:B,2,FALSE),"")</f>
        <v/>
      </c>
      <c r="I976" s="150">
        <f t="shared" si="135"/>
        <v>0</v>
      </c>
      <c r="J976" s="151" t="str">
        <f t="shared" si="136"/>
        <v/>
      </c>
      <c r="K976" s="151" t="str">
        <f t="shared" si="137"/>
        <v/>
      </c>
      <c r="L976" s="151" t="str">
        <f t="shared" si="138"/>
        <v/>
      </c>
      <c r="M976" s="151" t="str">
        <f t="shared" si="139"/>
        <v/>
      </c>
      <c r="N976" s="151" t="str">
        <f t="shared" si="140"/>
        <v/>
      </c>
      <c r="O976" s="151" t="str">
        <f t="shared" si="141"/>
        <v/>
      </c>
      <c r="P976" s="151" t="str">
        <f t="shared" si="142"/>
        <v/>
      </c>
      <c r="Q976" s="151" t="str">
        <f t="shared" si="143"/>
        <v/>
      </c>
    </row>
    <row r="977" spans="8:17">
      <c r="H977" s="139" t="str">
        <f>IF(ISTEXT(VLOOKUP(G977,Rubrieken!A:B,2,FALSE)),VLOOKUP(G977,Rubrieken!A:B,2,FALSE),"")</f>
        <v/>
      </c>
      <c r="I977" s="150">
        <f t="shared" si="135"/>
        <v>0</v>
      </c>
      <c r="J977" s="151" t="str">
        <f t="shared" si="136"/>
        <v/>
      </c>
      <c r="K977" s="151" t="str">
        <f t="shared" si="137"/>
        <v/>
      </c>
      <c r="L977" s="151" t="str">
        <f t="shared" si="138"/>
        <v/>
      </c>
      <c r="M977" s="151" t="str">
        <f t="shared" si="139"/>
        <v/>
      </c>
      <c r="N977" s="151" t="str">
        <f t="shared" si="140"/>
        <v/>
      </c>
      <c r="O977" s="151" t="str">
        <f t="shared" si="141"/>
        <v/>
      </c>
      <c r="P977" s="151" t="str">
        <f t="shared" si="142"/>
        <v/>
      </c>
      <c r="Q977" s="151" t="str">
        <f t="shared" si="143"/>
        <v/>
      </c>
    </row>
    <row r="978" spans="8:17">
      <c r="H978" s="139" t="str">
        <f>IF(ISTEXT(VLOOKUP(G978,Rubrieken!A:B,2,FALSE)),VLOOKUP(G978,Rubrieken!A:B,2,FALSE),"")</f>
        <v/>
      </c>
      <c r="I978" s="150">
        <f t="shared" si="135"/>
        <v>0</v>
      </c>
      <c r="J978" s="151" t="str">
        <f t="shared" si="136"/>
        <v/>
      </c>
      <c r="K978" s="151" t="str">
        <f t="shared" si="137"/>
        <v/>
      </c>
      <c r="L978" s="151" t="str">
        <f t="shared" si="138"/>
        <v/>
      </c>
      <c r="M978" s="151" t="str">
        <f t="shared" si="139"/>
        <v/>
      </c>
      <c r="N978" s="151" t="str">
        <f t="shared" si="140"/>
        <v/>
      </c>
      <c r="O978" s="151" t="str">
        <f t="shared" si="141"/>
        <v/>
      </c>
      <c r="P978" s="151" t="str">
        <f t="shared" si="142"/>
        <v/>
      </c>
      <c r="Q978" s="151" t="str">
        <f t="shared" si="143"/>
        <v/>
      </c>
    </row>
    <row r="979" spans="8:17">
      <c r="H979" s="139" t="str">
        <f>IF(ISTEXT(VLOOKUP(G979,Rubrieken!A:B,2,FALSE)),VLOOKUP(G979,Rubrieken!A:B,2,FALSE),"")</f>
        <v/>
      </c>
      <c r="I979" s="150">
        <f t="shared" si="135"/>
        <v>0</v>
      </c>
      <c r="J979" s="151" t="str">
        <f t="shared" si="136"/>
        <v/>
      </c>
      <c r="K979" s="151" t="str">
        <f t="shared" si="137"/>
        <v/>
      </c>
      <c r="L979" s="151" t="str">
        <f t="shared" si="138"/>
        <v/>
      </c>
      <c r="M979" s="151" t="str">
        <f t="shared" si="139"/>
        <v/>
      </c>
      <c r="N979" s="151" t="str">
        <f t="shared" si="140"/>
        <v/>
      </c>
      <c r="O979" s="151" t="str">
        <f t="shared" si="141"/>
        <v/>
      </c>
      <c r="P979" s="151" t="str">
        <f t="shared" si="142"/>
        <v/>
      </c>
      <c r="Q979" s="151" t="str">
        <f t="shared" si="143"/>
        <v/>
      </c>
    </row>
    <row r="980" spans="8:17">
      <c r="H980" s="139" t="str">
        <f>IF(ISTEXT(VLOOKUP(G980,Rubrieken!A:B,2,FALSE)),VLOOKUP(G980,Rubrieken!A:B,2,FALSE),"")</f>
        <v/>
      </c>
      <c r="I980" s="150">
        <f t="shared" si="135"/>
        <v>0</v>
      </c>
      <c r="J980" s="151" t="str">
        <f t="shared" si="136"/>
        <v/>
      </c>
      <c r="K980" s="151" t="str">
        <f t="shared" si="137"/>
        <v/>
      </c>
      <c r="L980" s="151" t="str">
        <f t="shared" si="138"/>
        <v/>
      </c>
      <c r="M980" s="151" t="str">
        <f t="shared" si="139"/>
        <v/>
      </c>
      <c r="N980" s="151" t="str">
        <f t="shared" si="140"/>
        <v/>
      </c>
      <c r="O980" s="151" t="str">
        <f t="shared" si="141"/>
        <v/>
      </c>
      <c r="P980" s="151" t="str">
        <f t="shared" si="142"/>
        <v/>
      </c>
      <c r="Q980" s="151" t="str">
        <f t="shared" si="143"/>
        <v/>
      </c>
    </row>
    <row r="981" spans="8:17">
      <c r="H981" s="139" t="str">
        <f>IF(ISTEXT(VLOOKUP(G981,Rubrieken!A:B,2,FALSE)),VLOOKUP(G981,Rubrieken!A:B,2,FALSE),"")</f>
        <v/>
      </c>
      <c r="I981" s="150">
        <f t="shared" si="135"/>
        <v>0</v>
      </c>
      <c r="J981" s="151" t="str">
        <f t="shared" si="136"/>
        <v/>
      </c>
      <c r="K981" s="151" t="str">
        <f t="shared" si="137"/>
        <v/>
      </c>
      <c r="L981" s="151" t="str">
        <f t="shared" si="138"/>
        <v/>
      </c>
      <c r="M981" s="151" t="str">
        <f t="shared" si="139"/>
        <v/>
      </c>
      <c r="N981" s="151" t="str">
        <f t="shared" si="140"/>
        <v/>
      </c>
      <c r="O981" s="151" t="str">
        <f t="shared" si="141"/>
        <v/>
      </c>
      <c r="P981" s="151" t="str">
        <f t="shared" si="142"/>
        <v/>
      </c>
      <c r="Q981" s="151" t="str">
        <f t="shared" si="143"/>
        <v/>
      </c>
    </row>
    <row r="982" spans="8:17">
      <c r="H982" s="139" t="str">
        <f>IF(ISTEXT(VLOOKUP(G982,Rubrieken!A:B,2,FALSE)),VLOOKUP(G982,Rubrieken!A:B,2,FALSE),"")</f>
        <v/>
      </c>
      <c r="I982" s="150">
        <f t="shared" si="135"/>
        <v>0</v>
      </c>
      <c r="J982" s="151" t="str">
        <f t="shared" si="136"/>
        <v/>
      </c>
      <c r="K982" s="151" t="str">
        <f t="shared" si="137"/>
        <v/>
      </c>
      <c r="L982" s="151" t="str">
        <f t="shared" si="138"/>
        <v/>
      </c>
      <c r="M982" s="151" t="str">
        <f t="shared" si="139"/>
        <v/>
      </c>
      <c r="N982" s="151" t="str">
        <f t="shared" si="140"/>
        <v/>
      </c>
      <c r="O982" s="151" t="str">
        <f t="shared" si="141"/>
        <v/>
      </c>
      <c r="P982" s="151" t="str">
        <f t="shared" si="142"/>
        <v/>
      </c>
      <c r="Q982" s="151" t="str">
        <f t="shared" si="143"/>
        <v/>
      </c>
    </row>
    <row r="983" spans="8:17">
      <c r="H983" s="139" t="str">
        <f>IF(ISTEXT(VLOOKUP(G983,Rubrieken!A:B,2,FALSE)),VLOOKUP(G983,Rubrieken!A:B,2,FALSE),"")</f>
        <v/>
      </c>
      <c r="I983" s="150">
        <f t="shared" si="135"/>
        <v>0</v>
      </c>
      <c r="J983" s="151" t="str">
        <f t="shared" si="136"/>
        <v/>
      </c>
      <c r="K983" s="151" t="str">
        <f t="shared" si="137"/>
        <v/>
      </c>
      <c r="L983" s="151" t="str">
        <f t="shared" si="138"/>
        <v/>
      </c>
      <c r="M983" s="151" t="str">
        <f t="shared" si="139"/>
        <v/>
      </c>
      <c r="N983" s="151" t="str">
        <f t="shared" si="140"/>
        <v/>
      </c>
      <c r="O983" s="151" t="str">
        <f t="shared" si="141"/>
        <v/>
      </c>
      <c r="P983" s="151" t="str">
        <f t="shared" si="142"/>
        <v/>
      </c>
      <c r="Q983" s="151" t="str">
        <f t="shared" si="143"/>
        <v/>
      </c>
    </row>
    <row r="984" spans="8:17">
      <c r="H984" s="139" t="str">
        <f>IF(ISTEXT(VLOOKUP(G984,Rubrieken!A:B,2,FALSE)),VLOOKUP(G984,Rubrieken!A:B,2,FALSE),"")</f>
        <v/>
      </c>
      <c r="I984" s="150">
        <f t="shared" si="135"/>
        <v>0</v>
      </c>
      <c r="J984" s="151" t="str">
        <f t="shared" si="136"/>
        <v/>
      </c>
      <c r="K984" s="151" t="str">
        <f t="shared" si="137"/>
        <v/>
      </c>
      <c r="L984" s="151" t="str">
        <f t="shared" si="138"/>
        <v/>
      </c>
      <c r="M984" s="151" t="str">
        <f t="shared" si="139"/>
        <v/>
      </c>
      <c r="N984" s="151" t="str">
        <f t="shared" si="140"/>
        <v/>
      </c>
      <c r="O984" s="151" t="str">
        <f t="shared" si="141"/>
        <v/>
      </c>
      <c r="P984" s="151" t="str">
        <f t="shared" si="142"/>
        <v/>
      </c>
      <c r="Q984" s="151" t="str">
        <f t="shared" si="143"/>
        <v/>
      </c>
    </row>
    <row r="985" spans="8:17">
      <c r="H985" s="139" t="str">
        <f>IF(ISTEXT(VLOOKUP(G985,Rubrieken!A:B,2,FALSE)),VLOOKUP(G985,Rubrieken!A:B,2,FALSE),"")</f>
        <v/>
      </c>
      <c r="I985" s="150">
        <f t="shared" si="135"/>
        <v>0</v>
      </c>
      <c r="J985" s="151" t="str">
        <f t="shared" si="136"/>
        <v/>
      </c>
      <c r="K985" s="151" t="str">
        <f t="shared" si="137"/>
        <v/>
      </c>
      <c r="L985" s="151" t="str">
        <f t="shared" si="138"/>
        <v/>
      </c>
      <c r="M985" s="151" t="str">
        <f t="shared" si="139"/>
        <v/>
      </c>
      <c r="N985" s="151" t="str">
        <f t="shared" si="140"/>
        <v/>
      </c>
      <c r="O985" s="151" t="str">
        <f t="shared" si="141"/>
        <v/>
      </c>
      <c r="P985" s="151" t="str">
        <f t="shared" si="142"/>
        <v/>
      </c>
      <c r="Q985" s="151" t="str">
        <f t="shared" si="143"/>
        <v/>
      </c>
    </row>
    <row r="986" spans="8:17">
      <c r="H986" s="139" t="str">
        <f>IF(ISTEXT(VLOOKUP(G986,Rubrieken!A:B,2,FALSE)),VLOOKUP(G986,Rubrieken!A:B,2,FALSE),"")</f>
        <v/>
      </c>
      <c r="I986" s="150">
        <f t="shared" si="135"/>
        <v>0</v>
      </c>
      <c r="J986" s="151" t="str">
        <f t="shared" si="136"/>
        <v/>
      </c>
      <c r="K986" s="151" t="str">
        <f t="shared" si="137"/>
        <v/>
      </c>
      <c r="L986" s="151" t="str">
        <f t="shared" si="138"/>
        <v/>
      </c>
      <c r="M986" s="151" t="str">
        <f t="shared" si="139"/>
        <v/>
      </c>
      <c r="N986" s="151" t="str">
        <f t="shared" si="140"/>
        <v/>
      </c>
      <c r="O986" s="151" t="str">
        <f t="shared" si="141"/>
        <v/>
      </c>
      <c r="P986" s="151" t="str">
        <f t="shared" si="142"/>
        <v/>
      </c>
      <c r="Q986" s="151" t="str">
        <f t="shared" si="143"/>
        <v/>
      </c>
    </row>
    <row r="987" spans="8:17">
      <c r="H987" s="139" t="str">
        <f>IF(ISTEXT(VLOOKUP(G987,Rubrieken!A:B,2,FALSE)),VLOOKUP(G987,Rubrieken!A:B,2,FALSE),"")</f>
        <v/>
      </c>
      <c r="I987" s="150">
        <f t="shared" si="135"/>
        <v>0</v>
      </c>
      <c r="J987" s="151" t="str">
        <f t="shared" si="136"/>
        <v/>
      </c>
      <c r="K987" s="151" t="str">
        <f t="shared" si="137"/>
        <v/>
      </c>
      <c r="L987" s="151" t="str">
        <f t="shared" si="138"/>
        <v/>
      </c>
      <c r="M987" s="151" t="str">
        <f t="shared" si="139"/>
        <v/>
      </c>
      <c r="N987" s="151" t="str">
        <f t="shared" si="140"/>
        <v/>
      </c>
      <c r="O987" s="151" t="str">
        <f t="shared" si="141"/>
        <v/>
      </c>
      <c r="P987" s="151" t="str">
        <f t="shared" si="142"/>
        <v/>
      </c>
      <c r="Q987" s="151" t="str">
        <f t="shared" si="143"/>
        <v/>
      </c>
    </row>
    <row r="988" spans="8:17">
      <c r="H988" s="139" t="str">
        <f>IF(ISTEXT(VLOOKUP(G988,Rubrieken!A:B,2,FALSE)),VLOOKUP(G988,Rubrieken!A:B,2,FALSE),"")</f>
        <v/>
      </c>
      <c r="I988" s="150">
        <f t="shared" si="135"/>
        <v>0</v>
      </c>
      <c r="J988" s="151" t="str">
        <f t="shared" si="136"/>
        <v/>
      </c>
      <c r="K988" s="151" t="str">
        <f t="shared" si="137"/>
        <v/>
      </c>
      <c r="L988" s="151" t="str">
        <f t="shared" si="138"/>
        <v/>
      </c>
      <c r="M988" s="151" t="str">
        <f t="shared" si="139"/>
        <v/>
      </c>
      <c r="N988" s="151" t="str">
        <f t="shared" si="140"/>
        <v/>
      </c>
      <c r="O988" s="151" t="str">
        <f t="shared" si="141"/>
        <v/>
      </c>
      <c r="P988" s="151" t="str">
        <f t="shared" si="142"/>
        <v/>
      </c>
      <c r="Q988" s="151" t="str">
        <f t="shared" si="143"/>
        <v/>
      </c>
    </row>
    <row r="989" spans="8:17">
      <c r="H989" s="139" t="str">
        <f>IF(ISTEXT(VLOOKUP(G989,Rubrieken!A:B,2,FALSE)),VLOOKUP(G989,Rubrieken!A:B,2,FALSE),"")</f>
        <v/>
      </c>
      <c r="I989" s="150">
        <f t="shared" si="135"/>
        <v>0</v>
      </c>
      <c r="J989" s="151" t="str">
        <f t="shared" si="136"/>
        <v/>
      </c>
      <c r="K989" s="151" t="str">
        <f t="shared" si="137"/>
        <v/>
      </c>
      <c r="L989" s="151" t="str">
        <f t="shared" si="138"/>
        <v/>
      </c>
      <c r="M989" s="151" t="str">
        <f t="shared" si="139"/>
        <v/>
      </c>
      <c r="N989" s="151" t="str">
        <f t="shared" si="140"/>
        <v/>
      </c>
      <c r="O989" s="151" t="str">
        <f t="shared" si="141"/>
        <v/>
      </c>
      <c r="P989" s="151" t="str">
        <f t="shared" si="142"/>
        <v/>
      </c>
      <c r="Q989" s="151" t="str">
        <f t="shared" si="143"/>
        <v/>
      </c>
    </row>
    <row r="990" spans="8:17">
      <c r="H990" s="139" t="str">
        <f>IF(ISTEXT(VLOOKUP(G990,Rubrieken!A:B,2,FALSE)),VLOOKUP(G990,Rubrieken!A:B,2,FALSE),"")</f>
        <v/>
      </c>
      <c r="I990" s="150">
        <f t="shared" si="135"/>
        <v>0</v>
      </c>
      <c r="J990" s="151" t="str">
        <f t="shared" si="136"/>
        <v/>
      </c>
      <c r="K990" s="151" t="str">
        <f t="shared" si="137"/>
        <v/>
      </c>
      <c r="L990" s="151" t="str">
        <f t="shared" si="138"/>
        <v/>
      </c>
      <c r="M990" s="151" t="str">
        <f t="shared" si="139"/>
        <v/>
      </c>
      <c r="N990" s="151" t="str">
        <f t="shared" si="140"/>
        <v/>
      </c>
      <c r="O990" s="151" t="str">
        <f t="shared" si="141"/>
        <v/>
      </c>
      <c r="P990" s="151" t="str">
        <f t="shared" si="142"/>
        <v/>
      </c>
      <c r="Q990" s="151" t="str">
        <f t="shared" si="143"/>
        <v/>
      </c>
    </row>
    <row r="991" spans="8:17">
      <c r="H991" s="139" t="str">
        <f>IF(ISTEXT(VLOOKUP(G991,Rubrieken!A:B,2,FALSE)),VLOOKUP(G991,Rubrieken!A:B,2,FALSE),"")</f>
        <v/>
      </c>
      <c r="I991" s="150">
        <f t="shared" si="135"/>
        <v>0</v>
      </c>
      <c r="J991" s="151" t="str">
        <f t="shared" si="136"/>
        <v/>
      </c>
      <c r="K991" s="151" t="str">
        <f t="shared" si="137"/>
        <v/>
      </c>
      <c r="L991" s="151" t="str">
        <f t="shared" si="138"/>
        <v/>
      </c>
      <c r="M991" s="151" t="str">
        <f t="shared" si="139"/>
        <v/>
      </c>
      <c r="N991" s="151" t="str">
        <f t="shared" si="140"/>
        <v/>
      </c>
      <c r="O991" s="151" t="str">
        <f t="shared" si="141"/>
        <v/>
      </c>
      <c r="P991" s="151" t="str">
        <f t="shared" si="142"/>
        <v/>
      </c>
      <c r="Q991" s="151" t="str">
        <f t="shared" si="143"/>
        <v/>
      </c>
    </row>
    <row r="992" spans="8:17">
      <c r="H992" s="139" t="str">
        <f>IF(ISTEXT(VLOOKUP(G992,Rubrieken!A:B,2,FALSE)),VLOOKUP(G992,Rubrieken!A:B,2,FALSE),"")</f>
        <v/>
      </c>
      <c r="I992" s="150">
        <f t="shared" si="135"/>
        <v>0</v>
      </c>
      <c r="J992" s="151" t="str">
        <f t="shared" si="136"/>
        <v/>
      </c>
      <c r="K992" s="151" t="str">
        <f t="shared" si="137"/>
        <v/>
      </c>
      <c r="L992" s="151" t="str">
        <f t="shared" si="138"/>
        <v/>
      </c>
      <c r="M992" s="151" t="str">
        <f t="shared" si="139"/>
        <v/>
      </c>
      <c r="N992" s="151" t="str">
        <f t="shared" si="140"/>
        <v/>
      </c>
      <c r="O992" s="151" t="str">
        <f t="shared" si="141"/>
        <v/>
      </c>
      <c r="P992" s="151" t="str">
        <f t="shared" si="142"/>
        <v/>
      </c>
      <c r="Q992" s="151" t="str">
        <f t="shared" si="143"/>
        <v/>
      </c>
    </row>
    <row r="993" spans="8:17">
      <c r="H993" s="139" t="str">
        <f>IF(ISTEXT(VLOOKUP(G993,Rubrieken!A:B,2,FALSE)),VLOOKUP(G993,Rubrieken!A:B,2,FALSE),"")</f>
        <v/>
      </c>
      <c r="I993" s="150">
        <f t="shared" si="135"/>
        <v>0</v>
      </c>
      <c r="J993" s="151" t="str">
        <f t="shared" si="136"/>
        <v/>
      </c>
      <c r="K993" s="151" t="str">
        <f t="shared" si="137"/>
        <v/>
      </c>
      <c r="L993" s="151" t="str">
        <f t="shared" si="138"/>
        <v/>
      </c>
      <c r="M993" s="151" t="str">
        <f t="shared" si="139"/>
        <v/>
      </c>
      <c r="N993" s="151" t="str">
        <f t="shared" si="140"/>
        <v/>
      </c>
      <c r="O993" s="151" t="str">
        <f t="shared" si="141"/>
        <v/>
      </c>
      <c r="P993" s="151" t="str">
        <f t="shared" si="142"/>
        <v/>
      </c>
      <c r="Q993" s="151" t="str">
        <f t="shared" si="143"/>
        <v/>
      </c>
    </row>
    <row r="994" spans="8:17">
      <c r="H994" s="139" t="str">
        <f>IF(ISTEXT(VLOOKUP(G994,Rubrieken!A:B,2,FALSE)),VLOOKUP(G994,Rubrieken!A:B,2,FALSE),"")</f>
        <v/>
      </c>
      <c r="I994" s="150">
        <f t="shared" si="135"/>
        <v>0</v>
      </c>
      <c r="J994" s="151" t="str">
        <f t="shared" si="136"/>
        <v/>
      </c>
      <c r="K994" s="151" t="str">
        <f t="shared" si="137"/>
        <v/>
      </c>
      <c r="L994" s="151" t="str">
        <f t="shared" si="138"/>
        <v/>
      </c>
      <c r="M994" s="151" t="str">
        <f t="shared" si="139"/>
        <v/>
      </c>
      <c r="N994" s="151" t="str">
        <f t="shared" si="140"/>
        <v/>
      </c>
      <c r="O994" s="151" t="str">
        <f t="shared" si="141"/>
        <v/>
      </c>
      <c r="P994" s="151" t="str">
        <f t="shared" si="142"/>
        <v/>
      </c>
      <c r="Q994" s="151" t="str">
        <f t="shared" si="143"/>
        <v/>
      </c>
    </row>
    <row r="995" spans="8:17">
      <c r="H995" s="139" t="str">
        <f>IF(ISTEXT(VLOOKUP(G995,Rubrieken!A:B,2,FALSE)),VLOOKUP(G995,Rubrieken!A:B,2,FALSE),"")</f>
        <v/>
      </c>
      <c r="I995" s="150">
        <f t="shared" si="135"/>
        <v>0</v>
      </c>
      <c r="J995" s="151" t="str">
        <f t="shared" si="136"/>
        <v/>
      </c>
      <c r="K995" s="151" t="str">
        <f t="shared" si="137"/>
        <v/>
      </c>
      <c r="L995" s="151" t="str">
        <f t="shared" si="138"/>
        <v/>
      </c>
      <c r="M995" s="151" t="str">
        <f t="shared" si="139"/>
        <v/>
      </c>
      <c r="N995" s="151" t="str">
        <f t="shared" si="140"/>
        <v/>
      </c>
      <c r="O995" s="151" t="str">
        <f t="shared" si="141"/>
        <v/>
      </c>
      <c r="P995" s="151" t="str">
        <f t="shared" si="142"/>
        <v/>
      </c>
      <c r="Q995" s="151" t="str">
        <f t="shared" si="143"/>
        <v/>
      </c>
    </row>
    <row r="996" spans="8:17">
      <c r="H996" s="139" t="str">
        <f>IF(ISTEXT(VLOOKUP(G996,Rubrieken!A:B,2,FALSE)),VLOOKUP(G996,Rubrieken!A:B,2,FALSE),"")</f>
        <v/>
      </c>
      <c r="I996" s="150">
        <f t="shared" si="135"/>
        <v>0</v>
      </c>
      <c r="J996" s="151" t="str">
        <f t="shared" si="136"/>
        <v/>
      </c>
      <c r="K996" s="151" t="str">
        <f t="shared" si="137"/>
        <v/>
      </c>
      <c r="L996" s="151" t="str">
        <f t="shared" si="138"/>
        <v/>
      </c>
      <c r="M996" s="151" t="str">
        <f t="shared" si="139"/>
        <v/>
      </c>
      <c r="N996" s="151" t="str">
        <f t="shared" si="140"/>
        <v/>
      </c>
      <c r="O996" s="151" t="str">
        <f t="shared" si="141"/>
        <v/>
      </c>
      <c r="P996" s="151" t="str">
        <f t="shared" si="142"/>
        <v/>
      </c>
      <c r="Q996" s="151" t="str">
        <f t="shared" si="143"/>
        <v/>
      </c>
    </row>
    <row r="997" spans="8:17">
      <c r="H997" s="139" t="str">
        <f>IF(ISTEXT(VLOOKUP(G997,Rubrieken!A:B,2,FALSE)),VLOOKUP(G997,Rubrieken!A:B,2,FALSE),"")</f>
        <v/>
      </c>
      <c r="I997" s="150">
        <f t="shared" si="135"/>
        <v>0</v>
      </c>
      <c r="J997" s="151" t="str">
        <f t="shared" si="136"/>
        <v/>
      </c>
      <c r="K997" s="151" t="str">
        <f t="shared" si="137"/>
        <v/>
      </c>
      <c r="L997" s="151" t="str">
        <f t="shared" si="138"/>
        <v/>
      </c>
      <c r="M997" s="151" t="str">
        <f t="shared" si="139"/>
        <v/>
      </c>
      <c r="N997" s="151" t="str">
        <f t="shared" si="140"/>
        <v/>
      </c>
      <c r="O997" s="151" t="str">
        <f t="shared" si="141"/>
        <v/>
      </c>
      <c r="P997" s="151" t="str">
        <f t="shared" si="142"/>
        <v/>
      </c>
      <c r="Q997" s="151" t="str">
        <f t="shared" si="143"/>
        <v/>
      </c>
    </row>
    <row r="998" spans="8:17">
      <c r="H998" s="139" t="str">
        <f>IF(ISTEXT(VLOOKUP(G998,Rubrieken!A:B,2,FALSE)),VLOOKUP(G998,Rubrieken!A:B,2,FALSE),"")</f>
        <v/>
      </c>
      <c r="I998" s="150">
        <f t="shared" si="135"/>
        <v>0</v>
      </c>
      <c r="J998" s="151" t="str">
        <f t="shared" si="136"/>
        <v/>
      </c>
      <c r="K998" s="151" t="str">
        <f t="shared" si="137"/>
        <v/>
      </c>
      <c r="L998" s="151" t="str">
        <f t="shared" si="138"/>
        <v/>
      </c>
      <c r="M998" s="151" t="str">
        <f t="shared" si="139"/>
        <v/>
      </c>
      <c r="N998" s="151" t="str">
        <f t="shared" si="140"/>
        <v/>
      </c>
      <c r="O998" s="151" t="str">
        <f t="shared" si="141"/>
        <v/>
      </c>
      <c r="P998" s="151" t="str">
        <f t="shared" si="142"/>
        <v/>
      </c>
      <c r="Q998" s="151" t="str">
        <f t="shared" si="143"/>
        <v/>
      </c>
    </row>
    <row r="999" spans="8:17">
      <c r="H999" s="139" t="str">
        <f>IF(ISTEXT(VLOOKUP(G999,Rubrieken!A:B,2,FALSE)),VLOOKUP(G999,Rubrieken!A:B,2,FALSE),"")</f>
        <v/>
      </c>
      <c r="I999" s="150">
        <f t="shared" si="135"/>
        <v>0</v>
      </c>
      <c r="J999" s="151" t="str">
        <f t="shared" si="136"/>
        <v/>
      </c>
      <c r="K999" s="151" t="str">
        <f t="shared" si="137"/>
        <v/>
      </c>
      <c r="L999" s="151" t="str">
        <f t="shared" si="138"/>
        <v/>
      </c>
      <c r="M999" s="151" t="str">
        <f t="shared" si="139"/>
        <v/>
      </c>
      <c r="N999" s="151" t="str">
        <f t="shared" si="140"/>
        <v/>
      </c>
      <c r="O999" s="151" t="str">
        <f t="shared" si="141"/>
        <v/>
      </c>
      <c r="P999" s="151" t="str">
        <f t="shared" si="142"/>
        <v/>
      </c>
      <c r="Q999" s="151" t="str">
        <f t="shared" si="143"/>
        <v/>
      </c>
    </row>
    <row r="1000" spans="8:17">
      <c r="H1000" s="139" t="str">
        <f>IF(ISTEXT(VLOOKUP(G1000,Rubrieken!A:B,2,FALSE)),VLOOKUP(G1000,Rubrieken!A:B,2,FALSE),"")</f>
        <v/>
      </c>
      <c r="I1000" s="150">
        <f t="shared" si="135"/>
        <v>0</v>
      </c>
      <c r="J1000" s="151" t="str">
        <f t="shared" si="136"/>
        <v/>
      </c>
      <c r="K1000" s="151" t="str">
        <f t="shared" si="137"/>
        <v/>
      </c>
      <c r="L1000" s="151" t="str">
        <f t="shared" si="138"/>
        <v/>
      </c>
      <c r="M1000" s="151" t="str">
        <f t="shared" si="139"/>
        <v/>
      </c>
      <c r="N1000" s="151" t="str">
        <f t="shared" si="140"/>
        <v/>
      </c>
      <c r="O1000" s="151" t="str">
        <f t="shared" si="141"/>
        <v/>
      </c>
      <c r="P1000" s="151" t="str">
        <f t="shared" si="142"/>
        <v/>
      </c>
      <c r="Q1000" s="151" t="str">
        <f t="shared" si="143"/>
        <v/>
      </c>
    </row>
    <row r="1001" spans="8:17">
      <c r="H1001" s="139" t="str">
        <f>IF(ISTEXT(VLOOKUP(G1001,Rubrieken!A:B,2,FALSE)),VLOOKUP(G1001,Rubrieken!A:B,2,FALSE),"")</f>
        <v/>
      </c>
      <c r="I1001" s="150">
        <f t="shared" si="135"/>
        <v>0</v>
      </c>
      <c r="J1001" s="151" t="str">
        <f t="shared" si="136"/>
        <v/>
      </c>
      <c r="K1001" s="151" t="str">
        <f t="shared" si="137"/>
        <v/>
      </c>
      <c r="L1001" s="151" t="str">
        <f t="shared" si="138"/>
        <v/>
      </c>
      <c r="M1001" s="151" t="str">
        <f t="shared" si="139"/>
        <v/>
      </c>
      <c r="N1001" s="151" t="str">
        <f t="shared" si="140"/>
        <v/>
      </c>
      <c r="O1001" s="151" t="str">
        <f t="shared" si="141"/>
        <v/>
      </c>
      <c r="P1001" s="151" t="str">
        <f t="shared" si="142"/>
        <v/>
      </c>
      <c r="Q1001" s="151" t="str">
        <f t="shared" si="143"/>
        <v/>
      </c>
    </row>
    <row r="1002" spans="8:17">
      <c r="H1002" s="139" t="str">
        <f>IF(ISTEXT(VLOOKUP(G1002,Rubrieken!A:B,2,FALSE)),VLOOKUP(G1002,Rubrieken!A:B,2,FALSE),"")</f>
        <v/>
      </c>
      <c r="I1002" s="150">
        <f t="shared" si="135"/>
        <v>0</v>
      </c>
    </row>
  </sheetData>
  <sheetProtection algorithmName="SHA-512" hashValue="/MbNztb1igvNTmlPOs7I6FPM5Qsx96uXTKorn+Uic4xcRu0xlJcVlBhh2E0vC5hRq6WDOMJ+UygnQGOfp8vlYw==" saltValue="5FWQkyFie7BXO/nDoVgsUQ==" spinCount="100000" sheet="1" formatCells="0" formatColumns="0" formatRows="0" sort="0" autoFilter="0" pivotTables="0"/>
  <autoFilter ref="A6:I595" xr:uid="{00000000-0009-0000-0000-000002000000}">
    <sortState xmlns:xlrd2="http://schemas.microsoft.com/office/spreadsheetml/2017/richdata2" ref="A4:I591">
      <sortCondition ref="B3:B591"/>
    </sortState>
  </autoFilter>
  <phoneticPr fontId="0" type="noConversion"/>
  <printOptions horizontalCentered="1"/>
  <pageMargins left="0.25" right="0.25" top="0.5" bottom="0.75" header="0.2" footer="0"/>
  <pageSetup paperSize="9" scale="89" fitToHeight="0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Q502"/>
  <sheetViews>
    <sheetView zoomScaleNormal="100" zoomScalePageLayoutView="75" workbookViewId="0">
      <selection activeCell="H4" sqref="H4"/>
    </sheetView>
  </sheetViews>
  <sheetFormatPr baseColWidth="10" defaultColWidth="9.1640625" defaultRowHeight="16"/>
  <cols>
    <col min="1" max="1" width="8.6640625" style="52" bestFit="1" customWidth="1"/>
    <col min="2" max="2" width="10.6640625" style="74" bestFit="1" customWidth="1"/>
    <col min="3" max="3" width="16.1640625" style="52" bestFit="1" customWidth="1"/>
    <col min="4" max="4" width="18.83203125" style="52" bestFit="1" customWidth="1"/>
    <col min="5" max="5" width="19.5" style="52" bestFit="1" customWidth="1"/>
    <col min="6" max="6" width="18.33203125" style="52" bestFit="1" customWidth="1"/>
    <col min="7" max="7" width="11" style="52" bestFit="1" customWidth="1"/>
    <col min="8" max="8" width="34.1640625" style="76" bestFit="1" customWidth="1"/>
    <col min="9" max="9" width="16.6640625" style="76" bestFit="1" customWidth="1"/>
    <col min="10" max="10" width="11.6640625" style="76" customWidth="1"/>
    <col min="11" max="11" width="13.6640625" style="76" customWidth="1"/>
    <col min="12" max="12" width="12.6640625" style="152" customWidth="1"/>
    <col min="13" max="13" width="13.1640625" style="76" customWidth="1"/>
    <col min="14" max="14" width="20.1640625" style="76" customWidth="1"/>
    <col min="15" max="15" width="14.5" style="76" customWidth="1"/>
    <col min="16" max="16" width="14.33203125" style="76" customWidth="1"/>
    <col min="17" max="17" width="11.83203125" style="76" customWidth="1"/>
    <col min="18" max="18" width="10.6640625" style="76" customWidth="1"/>
    <col min="19" max="21" width="10.6640625" style="52" customWidth="1"/>
    <col min="22" max="16384" width="9.1640625" style="52"/>
  </cols>
  <sheetData>
    <row r="2" spans="1:95" ht="26">
      <c r="A2" s="211" t="s">
        <v>62</v>
      </c>
    </row>
    <row r="3" spans="1:95" s="76" customFormat="1" ht="18" customHeight="1">
      <c r="A3" s="73"/>
      <c r="B3" s="77"/>
      <c r="E3" s="78" t="s">
        <v>11</v>
      </c>
      <c r="F3" s="153">
        <f>SUBTOTAL(9,D:D)-SUBTOTAL(9,E:E)</f>
        <v>0</v>
      </c>
      <c r="L3" s="152"/>
    </row>
    <row r="4" spans="1:95" s="76" customFormat="1" ht="18" customHeight="1">
      <c r="B4" s="77"/>
      <c r="F4" s="81"/>
      <c r="H4" s="244" t="s">
        <v>61</v>
      </c>
      <c r="L4" s="152"/>
      <c r="N4" s="154"/>
    </row>
    <row r="5" spans="1:95" s="157" customFormat="1">
      <c r="A5" s="155"/>
      <c r="B5" s="77"/>
      <c r="C5" s="83"/>
      <c r="D5" s="84">
        <f>SUBTOTAL(9,D7:D502)</f>
        <v>0</v>
      </c>
      <c r="E5" s="85">
        <f>SUBTOTAL(9,E7:E502)</f>
        <v>0</v>
      </c>
      <c r="F5" s="85">
        <f>SUBTOTAL(9,F7:F502)</f>
        <v>0</v>
      </c>
      <c r="G5" s="82"/>
      <c r="H5" s="82"/>
      <c r="I5" s="85">
        <f>SUBTOTAL(9,I7:I502)</f>
        <v>0</v>
      </c>
      <c r="J5" s="83"/>
      <c r="K5" s="155"/>
      <c r="L5" s="156"/>
      <c r="M5" s="155"/>
      <c r="N5" s="155"/>
      <c r="O5" s="155"/>
      <c r="P5" s="155"/>
      <c r="Q5" s="82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</row>
    <row r="6" spans="1:95" s="158" customFormat="1" ht="34" customHeight="1">
      <c r="A6" s="239" t="s">
        <v>156</v>
      </c>
      <c r="B6" s="240" t="s">
        <v>140</v>
      </c>
      <c r="C6" s="241" t="s">
        <v>97</v>
      </c>
      <c r="D6" s="242" t="s">
        <v>157</v>
      </c>
      <c r="E6" s="242" t="s">
        <v>158</v>
      </c>
      <c r="F6" s="242" t="s">
        <v>159</v>
      </c>
      <c r="G6" s="243" t="s">
        <v>96</v>
      </c>
      <c r="H6" s="243" t="s">
        <v>160</v>
      </c>
      <c r="I6" s="243" t="s">
        <v>161</v>
      </c>
      <c r="J6" s="86"/>
      <c r="L6" s="159"/>
      <c r="Q6" s="86"/>
    </row>
    <row r="7" spans="1:95">
      <c r="A7" s="88"/>
      <c r="G7" s="88"/>
      <c r="H7" s="76" t="str">
        <f>IF(ISTEXT(VLOOKUP(G7,Rubrieken!A:B,2,FALSE)),VLOOKUP(G7,Rubrieken!A:B,2,FALSE),"")</f>
        <v/>
      </c>
      <c r="I7" s="87">
        <f>D7-E7+F7</f>
        <v>0</v>
      </c>
      <c r="J7" s="76" t="str">
        <f>CONCATENATE(K7,L7,M7,N7,O7,P7)</f>
        <v/>
      </c>
      <c r="K7" s="76" t="str">
        <f>IF(AND(D7=0,E7=0),"",IF(H7="","Er is nog geen rubriek ingevuld. ",""))</f>
        <v/>
      </c>
      <c r="L7" s="152" t="str">
        <f>IF(AND(ISNUMBER(D7),ISNUMBER(E7),(D7*E7)^2&gt;0),"Bedrag in en uit zijn beiden ingevuld. ","")</f>
        <v/>
      </c>
      <c r="M7" s="76" t="str">
        <f>IF(AND(D7&gt;0,ISNUMBER(F7)),"Geen btw bij bank inkomsten. ","")</f>
        <v/>
      </c>
      <c r="N7" s="76" t="str">
        <f>IF(ISNUMBER(E7),IF(F7/0.182&gt;E7,"Btw is groter dan 21%. ",""),"")</f>
        <v/>
      </c>
      <c r="O7" s="76" t="str">
        <f>IF(I7=0,"",IF(Q7="","Geen datum ingevuld. ",""))</f>
        <v/>
      </c>
      <c r="P7" s="76" t="str">
        <f>IF(I7&lt;&gt;0,IF(CONCATENATE(K7,L7,M7,N7,O7)="","Hele regel is goed!",""),"")</f>
        <v/>
      </c>
      <c r="Q7" s="76" t="str">
        <f t="shared" ref="Q7:Q70" si="0">IF(B7="","",CEILING(MONTH(B7)/3,1))</f>
        <v/>
      </c>
    </row>
    <row r="8" spans="1:95">
      <c r="A8" s="88"/>
      <c r="C8" s="89"/>
      <c r="D8" s="89"/>
      <c r="E8" s="89"/>
      <c r="F8" s="89"/>
      <c r="G8" s="75"/>
      <c r="H8" s="76" t="str">
        <f>IF(ISTEXT(VLOOKUP(G8,Rubrieken!A:B,2,FALSE)),VLOOKUP(G8,Rubrieken!A:B,2,FALSE),"")</f>
        <v/>
      </c>
      <c r="I8" s="87">
        <f t="shared" ref="I8:I71" si="1">D8-E8+F8</f>
        <v>0</v>
      </c>
      <c r="J8" s="76" t="str">
        <f t="shared" ref="J8:J71" si="2">CONCATENATE(K8,L8,M8,N8,O8,P8)</f>
        <v/>
      </c>
      <c r="K8" s="76" t="str">
        <f t="shared" ref="K8:K71" si="3">IF(AND(D8=0,E8=0),"",IF(H8="","Er is nog geen rubriek ingevuld. ",""))</f>
        <v/>
      </c>
      <c r="L8" s="152" t="str">
        <f t="shared" ref="L8:L71" si="4">IF(AND(ISNUMBER(D8),ISNUMBER(E8),(D8*E8)^2&gt;0),"Bedrag in en uit zijn beiden ingevuld. ","")</f>
        <v/>
      </c>
      <c r="M8" s="76" t="str">
        <f t="shared" ref="M8:M71" si="5">IF(AND(D8&gt;0,ISNUMBER(F8)),"Geen btw bij bank inkomsten. ","")</f>
        <v/>
      </c>
      <c r="N8" s="76" t="str">
        <f t="shared" ref="N8:N71" si="6">IF(ISNUMBER(E8),IF(F8/0.182&gt;E8,"Btw is groter dan 21%. ",""),"")</f>
        <v/>
      </c>
      <c r="O8" s="76" t="str">
        <f t="shared" ref="O8:O71" si="7">IF(I8=0,"",IF(Q8="","Geen datum ingevuld. ",""))</f>
        <v/>
      </c>
      <c r="P8" s="76" t="str">
        <f t="shared" ref="P8:P71" si="8">IF(I8&lt;&gt;0,IF(CONCATENATE(K8,L8,M8,N8,O8)="","Hele regel is goed!",""),"")</f>
        <v/>
      </c>
      <c r="Q8" s="76" t="str">
        <f t="shared" si="0"/>
        <v/>
      </c>
    </row>
    <row r="9" spans="1:95">
      <c r="A9" s="88"/>
      <c r="C9" s="89"/>
      <c r="D9" s="89"/>
      <c r="E9" s="89"/>
      <c r="F9" s="89"/>
      <c r="G9" s="75"/>
      <c r="H9" s="76" t="str">
        <f>IF(ISTEXT(VLOOKUP(G9,Rubrieken!A:B,2,FALSE)),VLOOKUP(G9,Rubrieken!A:B,2,FALSE),"")</f>
        <v/>
      </c>
      <c r="I9" s="87">
        <f t="shared" si="1"/>
        <v>0</v>
      </c>
      <c r="J9" s="76" t="str">
        <f t="shared" si="2"/>
        <v/>
      </c>
      <c r="K9" s="76" t="str">
        <f t="shared" si="3"/>
        <v/>
      </c>
      <c r="L9" s="152" t="str">
        <f t="shared" si="4"/>
        <v/>
      </c>
      <c r="M9" s="76" t="str">
        <f t="shared" si="5"/>
        <v/>
      </c>
      <c r="N9" s="76" t="str">
        <f t="shared" si="6"/>
        <v/>
      </c>
      <c r="O9" s="76" t="str">
        <f t="shared" si="7"/>
        <v/>
      </c>
      <c r="P9" s="76" t="str">
        <f t="shared" si="8"/>
        <v/>
      </c>
      <c r="Q9" s="76" t="str">
        <f t="shared" si="0"/>
        <v/>
      </c>
    </row>
    <row r="10" spans="1:95">
      <c r="A10" s="88"/>
      <c r="C10" s="89"/>
      <c r="D10" s="89"/>
      <c r="E10" s="89"/>
      <c r="F10" s="89"/>
      <c r="G10" s="75"/>
      <c r="H10" s="76" t="str">
        <f>IF(ISTEXT(VLOOKUP(G10,Rubrieken!A:B,2,FALSE)),VLOOKUP(G10,Rubrieken!A:B,2,FALSE),"")</f>
        <v/>
      </c>
      <c r="I10" s="87">
        <f t="shared" si="1"/>
        <v>0</v>
      </c>
      <c r="J10" s="76" t="str">
        <f t="shared" si="2"/>
        <v/>
      </c>
      <c r="K10" s="76" t="str">
        <f t="shared" si="3"/>
        <v/>
      </c>
      <c r="L10" s="152" t="str">
        <f t="shared" si="4"/>
        <v/>
      </c>
      <c r="M10" s="76" t="str">
        <f t="shared" si="5"/>
        <v/>
      </c>
      <c r="N10" s="76" t="str">
        <f t="shared" si="6"/>
        <v/>
      </c>
      <c r="O10" s="76" t="str">
        <f t="shared" si="7"/>
        <v/>
      </c>
      <c r="P10" s="76" t="str">
        <f t="shared" si="8"/>
        <v/>
      </c>
      <c r="Q10" s="76" t="str">
        <f t="shared" si="0"/>
        <v/>
      </c>
    </row>
    <row r="11" spans="1:95">
      <c r="A11" s="88"/>
      <c r="C11" s="89"/>
      <c r="D11" s="89"/>
      <c r="E11" s="89"/>
      <c r="F11" s="89"/>
      <c r="G11" s="160"/>
      <c r="H11" s="76" t="str">
        <f>IF(ISTEXT(VLOOKUP(G11,Rubrieken!A:B,2,FALSE)),VLOOKUP(G11,Rubrieken!A:B,2,FALSE),"")</f>
        <v/>
      </c>
      <c r="I11" s="87">
        <f t="shared" si="1"/>
        <v>0</v>
      </c>
      <c r="J11" s="76" t="str">
        <f t="shared" si="2"/>
        <v/>
      </c>
      <c r="K11" s="76" t="str">
        <f t="shared" si="3"/>
        <v/>
      </c>
      <c r="L11" s="152" t="str">
        <f t="shared" si="4"/>
        <v/>
      </c>
      <c r="M11" s="76" t="str">
        <f t="shared" si="5"/>
        <v/>
      </c>
      <c r="N11" s="76" t="str">
        <f t="shared" si="6"/>
        <v/>
      </c>
      <c r="O11" s="76" t="str">
        <f t="shared" si="7"/>
        <v/>
      </c>
      <c r="P11" s="76" t="str">
        <f t="shared" si="8"/>
        <v/>
      </c>
      <c r="Q11" s="76" t="str">
        <f t="shared" si="0"/>
        <v/>
      </c>
    </row>
    <row r="12" spans="1:95">
      <c r="A12" s="88"/>
      <c r="G12" s="88"/>
      <c r="H12" s="76" t="str">
        <f>IF(ISTEXT(VLOOKUP(G12,Rubrieken!A:B,2,FALSE)),VLOOKUP(G12,Rubrieken!A:B,2,FALSE),"")</f>
        <v/>
      </c>
      <c r="I12" s="87">
        <f t="shared" si="1"/>
        <v>0</v>
      </c>
      <c r="J12" s="76" t="str">
        <f t="shared" si="2"/>
        <v/>
      </c>
      <c r="K12" s="76" t="str">
        <f t="shared" si="3"/>
        <v/>
      </c>
      <c r="L12" s="152" t="str">
        <f t="shared" si="4"/>
        <v/>
      </c>
      <c r="M12" s="76" t="str">
        <f t="shared" si="5"/>
        <v/>
      </c>
      <c r="N12" s="76" t="str">
        <f t="shared" si="6"/>
        <v/>
      </c>
      <c r="O12" s="76" t="str">
        <f t="shared" si="7"/>
        <v/>
      </c>
      <c r="P12" s="76" t="str">
        <f t="shared" si="8"/>
        <v/>
      </c>
      <c r="Q12" s="76" t="str">
        <f t="shared" si="0"/>
        <v/>
      </c>
    </row>
    <row r="13" spans="1:95">
      <c r="A13" s="88"/>
      <c r="G13" s="88"/>
      <c r="H13" s="76" t="str">
        <f>IF(ISTEXT(VLOOKUP(G13,Rubrieken!A:B,2,FALSE)),VLOOKUP(G13,Rubrieken!A:B,2,FALSE),"")</f>
        <v/>
      </c>
      <c r="I13" s="87">
        <f t="shared" si="1"/>
        <v>0</v>
      </c>
      <c r="J13" s="76" t="str">
        <f t="shared" si="2"/>
        <v/>
      </c>
      <c r="K13" s="76" t="str">
        <f t="shared" si="3"/>
        <v/>
      </c>
      <c r="L13" s="152" t="str">
        <f t="shared" si="4"/>
        <v/>
      </c>
      <c r="M13" s="76" t="str">
        <f t="shared" si="5"/>
        <v/>
      </c>
      <c r="N13" s="76" t="str">
        <f t="shared" si="6"/>
        <v/>
      </c>
      <c r="O13" s="76" t="str">
        <f t="shared" si="7"/>
        <v/>
      </c>
      <c r="P13" s="76" t="str">
        <f t="shared" si="8"/>
        <v/>
      </c>
      <c r="Q13" s="76" t="str">
        <f t="shared" si="0"/>
        <v/>
      </c>
    </row>
    <row r="14" spans="1:95">
      <c r="A14" s="88"/>
      <c r="G14" s="88"/>
      <c r="H14" s="76" t="str">
        <f>IF(ISTEXT(VLOOKUP(G14,Rubrieken!A:B,2,FALSE)),VLOOKUP(G14,Rubrieken!A:B,2,FALSE),"")</f>
        <v/>
      </c>
      <c r="I14" s="87">
        <f t="shared" si="1"/>
        <v>0</v>
      </c>
      <c r="J14" s="76" t="str">
        <f t="shared" si="2"/>
        <v/>
      </c>
      <c r="K14" s="76" t="str">
        <f t="shared" si="3"/>
        <v/>
      </c>
      <c r="L14" s="152" t="str">
        <f t="shared" si="4"/>
        <v/>
      </c>
      <c r="M14" s="76" t="str">
        <f t="shared" si="5"/>
        <v/>
      </c>
      <c r="N14" s="76" t="str">
        <f t="shared" si="6"/>
        <v/>
      </c>
      <c r="O14" s="76" t="str">
        <f t="shared" si="7"/>
        <v/>
      </c>
      <c r="P14" s="76" t="str">
        <f t="shared" si="8"/>
        <v/>
      </c>
      <c r="Q14" s="76" t="str">
        <f t="shared" si="0"/>
        <v/>
      </c>
    </row>
    <row r="15" spans="1:95">
      <c r="A15" s="88"/>
      <c r="G15" s="88"/>
      <c r="H15" s="76" t="str">
        <f>IF(ISTEXT(VLOOKUP(G15,Rubrieken!A:B,2,FALSE)),VLOOKUP(G15,Rubrieken!A:B,2,FALSE),"")</f>
        <v/>
      </c>
      <c r="I15" s="87">
        <f t="shared" si="1"/>
        <v>0</v>
      </c>
      <c r="J15" s="76" t="str">
        <f t="shared" si="2"/>
        <v/>
      </c>
      <c r="K15" s="76" t="str">
        <f t="shared" si="3"/>
        <v/>
      </c>
      <c r="L15" s="152" t="str">
        <f t="shared" si="4"/>
        <v/>
      </c>
      <c r="M15" s="76" t="str">
        <f t="shared" si="5"/>
        <v/>
      </c>
      <c r="N15" s="76" t="str">
        <f t="shared" si="6"/>
        <v/>
      </c>
      <c r="O15" s="76" t="str">
        <f t="shared" si="7"/>
        <v/>
      </c>
      <c r="P15" s="76" t="str">
        <f t="shared" si="8"/>
        <v/>
      </c>
      <c r="Q15" s="76" t="str">
        <f t="shared" si="0"/>
        <v/>
      </c>
    </row>
    <row r="16" spans="1:95">
      <c r="A16" s="88"/>
      <c r="G16" s="88"/>
      <c r="H16" s="76" t="str">
        <f>IF(ISTEXT(VLOOKUP(G16,Rubrieken!A:B,2,FALSE)),VLOOKUP(G16,Rubrieken!A:B,2,FALSE),"")</f>
        <v/>
      </c>
      <c r="I16" s="87">
        <f t="shared" si="1"/>
        <v>0</v>
      </c>
      <c r="J16" s="76" t="str">
        <f t="shared" si="2"/>
        <v/>
      </c>
      <c r="K16" s="76" t="str">
        <f t="shared" si="3"/>
        <v/>
      </c>
      <c r="L16" s="152" t="str">
        <f t="shared" si="4"/>
        <v/>
      </c>
      <c r="M16" s="76" t="str">
        <f t="shared" si="5"/>
        <v/>
      </c>
      <c r="N16" s="76" t="str">
        <f t="shared" si="6"/>
        <v/>
      </c>
      <c r="O16" s="76" t="str">
        <f t="shared" si="7"/>
        <v/>
      </c>
      <c r="P16" s="76" t="str">
        <f t="shared" si="8"/>
        <v/>
      </c>
      <c r="Q16" s="76" t="str">
        <f t="shared" si="0"/>
        <v/>
      </c>
    </row>
    <row r="17" spans="1:17">
      <c r="A17" s="88"/>
      <c r="G17" s="88"/>
      <c r="H17" s="76" t="str">
        <f>IF(ISTEXT(VLOOKUP(G17,Rubrieken!A:B,2,FALSE)),VLOOKUP(G17,Rubrieken!A:B,2,FALSE),"")</f>
        <v/>
      </c>
      <c r="I17" s="87">
        <f t="shared" si="1"/>
        <v>0</v>
      </c>
      <c r="J17" s="76" t="str">
        <f t="shared" si="2"/>
        <v/>
      </c>
      <c r="K17" s="76" t="str">
        <f t="shared" si="3"/>
        <v/>
      </c>
      <c r="L17" s="152" t="str">
        <f t="shared" si="4"/>
        <v/>
      </c>
      <c r="M17" s="76" t="str">
        <f t="shared" si="5"/>
        <v/>
      </c>
      <c r="N17" s="76" t="str">
        <f t="shared" si="6"/>
        <v/>
      </c>
      <c r="O17" s="76" t="str">
        <f t="shared" si="7"/>
        <v/>
      </c>
      <c r="P17" s="76" t="str">
        <f t="shared" si="8"/>
        <v/>
      </c>
      <c r="Q17" s="76" t="str">
        <f t="shared" si="0"/>
        <v/>
      </c>
    </row>
    <row r="18" spans="1:17">
      <c r="A18" s="88"/>
      <c r="G18" s="88"/>
      <c r="H18" s="76" t="str">
        <f>IF(ISTEXT(VLOOKUP(G18,Rubrieken!A:B,2,FALSE)),VLOOKUP(G18,Rubrieken!A:B,2,FALSE),"")</f>
        <v/>
      </c>
      <c r="I18" s="87">
        <f t="shared" si="1"/>
        <v>0</v>
      </c>
      <c r="J18" s="76" t="str">
        <f t="shared" si="2"/>
        <v/>
      </c>
      <c r="K18" s="76" t="str">
        <f t="shared" si="3"/>
        <v/>
      </c>
      <c r="L18" s="152" t="str">
        <f t="shared" si="4"/>
        <v/>
      </c>
      <c r="M18" s="76" t="str">
        <f t="shared" si="5"/>
        <v/>
      </c>
      <c r="N18" s="76" t="str">
        <f t="shared" si="6"/>
        <v/>
      </c>
      <c r="O18" s="76" t="str">
        <f t="shared" si="7"/>
        <v/>
      </c>
      <c r="P18" s="76" t="str">
        <f t="shared" si="8"/>
        <v/>
      </c>
      <c r="Q18" s="76" t="str">
        <f t="shared" si="0"/>
        <v/>
      </c>
    </row>
    <row r="19" spans="1:17">
      <c r="A19" s="88"/>
      <c r="G19" s="88"/>
      <c r="H19" s="76" t="str">
        <f>IF(ISTEXT(VLOOKUP(G19,Rubrieken!A:B,2,FALSE)),VLOOKUP(G19,Rubrieken!A:B,2,FALSE),"")</f>
        <v/>
      </c>
      <c r="I19" s="87">
        <f t="shared" si="1"/>
        <v>0</v>
      </c>
      <c r="J19" s="76" t="str">
        <f t="shared" si="2"/>
        <v/>
      </c>
      <c r="K19" s="76" t="str">
        <f t="shared" si="3"/>
        <v/>
      </c>
      <c r="L19" s="152" t="str">
        <f t="shared" si="4"/>
        <v/>
      </c>
      <c r="M19" s="76" t="str">
        <f t="shared" si="5"/>
        <v/>
      </c>
      <c r="N19" s="76" t="str">
        <f t="shared" si="6"/>
        <v/>
      </c>
      <c r="O19" s="76" t="str">
        <f t="shared" si="7"/>
        <v/>
      </c>
      <c r="P19" s="76" t="str">
        <f t="shared" si="8"/>
        <v/>
      </c>
      <c r="Q19" s="76" t="str">
        <f t="shared" si="0"/>
        <v/>
      </c>
    </row>
    <row r="20" spans="1:17">
      <c r="A20" s="88"/>
      <c r="G20" s="88"/>
      <c r="H20" s="76" t="str">
        <f>IF(ISTEXT(VLOOKUP(G20,Rubrieken!A:B,2,FALSE)),VLOOKUP(G20,Rubrieken!A:B,2,FALSE),"")</f>
        <v/>
      </c>
      <c r="I20" s="87">
        <f t="shared" si="1"/>
        <v>0</v>
      </c>
      <c r="J20" s="76" t="str">
        <f t="shared" si="2"/>
        <v/>
      </c>
      <c r="K20" s="76" t="str">
        <f t="shared" si="3"/>
        <v/>
      </c>
      <c r="L20" s="152" t="str">
        <f t="shared" si="4"/>
        <v/>
      </c>
      <c r="M20" s="76" t="str">
        <f t="shared" si="5"/>
        <v/>
      </c>
      <c r="N20" s="76" t="str">
        <f t="shared" si="6"/>
        <v/>
      </c>
      <c r="O20" s="76" t="str">
        <f t="shared" si="7"/>
        <v/>
      </c>
      <c r="P20" s="76" t="str">
        <f t="shared" si="8"/>
        <v/>
      </c>
      <c r="Q20" s="76" t="str">
        <f t="shared" si="0"/>
        <v/>
      </c>
    </row>
    <row r="21" spans="1:17">
      <c r="A21" s="88"/>
      <c r="G21" s="88"/>
      <c r="H21" s="76" t="str">
        <f>IF(ISTEXT(VLOOKUP(G21,Rubrieken!A:B,2,FALSE)),VLOOKUP(G21,Rubrieken!A:B,2,FALSE),"")</f>
        <v/>
      </c>
      <c r="I21" s="87">
        <f t="shared" si="1"/>
        <v>0</v>
      </c>
      <c r="J21" s="76" t="str">
        <f t="shared" si="2"/>
        <v/>
      </c>
      <c r="K21" s="76" t="str">
        <f t="shared" si="3"/>
        <v/>
      </c>
      <c r="L21" s="152" t="str">
        <f t="shared" si="4"/>
        <v/>
      </c>
      <c r="M21" s="76" t="str">
        <f t="shared" si="5"/>
        <v/>
      </c>
      <c r="N21" s="76" t="str">
        <f t="shared" si="6"/>
        <v/>
      </c>
      <c r="O21" s="76" t="str">
        <f t="shared" si="7"/>
        <v/>
      </c>
      <c r="P21" s="76" t="str">
        <f t="shared" si="8"/>
        <v/>
      </c>
      <c r="Q21" s="76" t="str">
        <f t="shared" si="0"/>
        <v/>
      </c>
    </row>
    <row r="22" spans="1:17">
      <c r="A22" s="88"/>
      <c r="G22" s="88"/>
      <c r="H22" s="76" t="str">
        <f>IF(ISTEXT(VLOOKUP(G22,Rubrieken!A:B,2,FALSE)),VLOOKUP(G22,Rubrieken!A:B,2,FALSE),"")</f>
        <v/>
      </c>
      <c r="I22" s="87">
        <f t="shared" si="1"/>
        <v>0</v>
      </c>
      <c r="J22" s="76" t="str">
        <f t="shared" si="2"/>
        <v/>
      </c>
      <c r="K22" s="76" t="str">
        <f t="shared" si="3"/>
        <v/>
      </c>
      <c r="L22" s="152" t="str">
        <f t="shared" si="4"/>
        <v/>
      </c>
      <c r="M22" s="76" t="str">
        <f t="shared" si="5"/>
        <v/>
      </c>
      <c r="N22" s="76" t="str">
        <f t="shared" si="6"/>
        <v/>
      </c>
      <c r="O22" s="76" t="str">
        <f t="shared" si="7"/>
        <v/>
      </c>
      <c r="P22" s="76" t="str">
        <f t="shared" si="8"/>
        <v/>
      </c>
      <c r="Q22" s="76" t="str">
        <f t="shared" si="0"/>
        <v/>
      </c>
    </row>
    <row r="23" spans="1:17">
      <c r="A23" s="88"/>
      <c r="G23" s="88"/>
      <c r="H23" s="76" t="str">
        <f>IF(ISTEXT(VLOOKUP(G23,Rubrieken!A:B,2,FALSE)),VLOOKUP(G23,Rubrieken!A:B,2,FALSE),"")</f>
        <v/>
      </c>
      <c r="I23" s="87">
        <f t="shared" si="1"/>
        <v>0</v>
      </c>
      <c r="J23" s="76" t="str">
        <f t="shared" si="2"/>
        <v/>
      </c>
      <c r="K23" s="76" t="str">
        <f t="shared" si="3"/>
        <v/>
      </c>
      <c r="L23" s="152" t="str">
        <f t="shared" si="4"/>
        <v/>
      </c>
      <c r="M23" s="76" t="str">
        <f t="shared" si="5"/>
        <v/>
      </c>
      <c r="N23" s="76" t="str">
        <f t="shared" si="6"/>
        <v/>
      </c>
      <c r="O23" s="76" t="str">
        <f t="shared" si="7"/>
        <v/>
      </c>
      <c r="P23" s="76" t="str">
        <f t="shared" si="8"/>
        <v/>
      </c>
      <c r="Q23" s="76" t="str">
        <f t="shared" si="0"/>
        <v/>
      </c>
    </row>
    <row r="24" spans="1:17">
      <c r="A24" s="88"/>
      <c r="G24" s="88"/>
      <c r="H24" s="76" t="str">
        <f>IF(ISTEXT(VLOOKUP(G24,Rubrieken!A:B,2,FALSE)),VLOOKUP(G24,Rubrieken!A:B,2,FALSE),"")</f>
        <v/>
      </c>
      <c r="I24" s="87">
        <f t="shared" si="1"/>
        <v>0</v>
      </c>
      <c r="J24" s="76" t="str">
        <f t="shared" si="2"/>
        <v/>
      </c>
      <c r="K24" s="76" t="str">
        <f t="shared" si="3"/>
        <v/>
      </c>
      <c r="L24" s="152" t="str">
        <f t="shared" si="4"/>
        <v/>
      </c>
      <c r="M24" s="76" t="str">
        <f t="shared" si="5"/>
        <v/>
      </c>
      <c r="N24" s="76" t="str">
        <f t="shared" si="6"/>
        <v/>
      </c>
      <c r="O24" s="76" t="str">
        <f t="shared" si="7"/>
        <v/>
      </c>
      <c r="P24" s="76" t="str">
        <f t="shared" si="8"/>
        <v/>
      </c>
      <c r="Q24" s="76" t="str">
        <f t="shared" si="0"/>
        <v/>
      </c>
    </row>
    <row r="25" spans="1:17">
      <c r="A25" s="88"/>
      <c r="G25" s="88"/>
      <c r="H25" s="76" t="str">
        <f>IF(ISTEXT(VLOOKUP(G25,Rubrieken!A:B,2,FALSE)),VLOOKUP(G25,Rubrieken!A:B,2,FALSE),"")</f>
        <v/>
      </c>
      <c r="I25" s="87">
        <f t="shared" si="1"/>
        <v>0</v>
      </c>
      <c r="J25" s="76" t="str">
        <f t="shared" si="2"/>
        <v/>
      </c>
      <c r="K25" s="76" t="str">
        <f t="shared" si="3"/>
        <v/>
      </c>
      <c r="L25" s="152" t="str">
        <f t="shared" si="4"/>
        <v/>
      </c>
      <c r="M25" s="76" t="str">
        <f t="shared" si="5"/>
        <v/>
      </c>
      <c r="N25" s="76" t="str">
        <f t="shared" si="6"/>
        <v/>
      </c>
      <c r="O25" s="76" t="str">
        <f t="shared" si="7"/>
        <v/>
      </c>
      <c r="P25" s="76" t="str">
        <f t="shared" si="8"/>
        <v/>
      </c>
      <c r="Q25" s="76" t="str">
        <f t="shared" si="0"/>
        <v/>
      </c>
    </row>
    <row r="26" spans="1:17">
      <c r="A26" s="88"/>
      <c r="G26" s="88"/>
      <c r="H26" s="76" t="str">
        <f>IF(ISTEXT(VLOOKUP(G26,Rubrieken!A:B,2,FALSE)),VLOOKUP(G26,Rubrieken!A:B,2,FALSE),"")</f>
        <v/>
      </c>
      <c r="I26" s="87">
        <f t="shared" si="1"/>
        <v>0</v>
      </c>
      <c r="J26" s="76" t="str">
        <f t="shared" si="2"/>
        <v/>
      </c>
      <c r="K26" s="76" t="str">
        <f t="shared" si="3"/>
        <v/>
      </c>
      <c r="L26" s="152" t="str">
        <f t="shared" si="4"/>
        <v/>
      </c>
      <c r="M26" s="76" t="str">
        <f t="shared" si="5"/>
        <v/>
      </c>
      <c r="N26" s="76" t="str">
        <f t="shared" si="6"/>
        <v/>
      </c>
      <c r="O26" s="76" t="str">
        <f t="shared" si="7"/>
        <v/>
      </c>
      <c r="P26" s="76" t="str">
        <f t="shared" si="8"/>
        <v/>
      </c>
      <c r="Q26" s="76" t="str">
        <f t="shared" si="0"/>
        <v/>
      </c>
    </row>
    <row r="27" spans="1:17">
      <c r="A27" s="88"/>
      <c r="G27" s="88"/>
      <c r="H27" s="76" t="str">
        <f>IF(ISTEXT(VLOOKUP(G27,Rubrieken!A:B,2,FALSE)),VLOOKUP(G27,Rubrieken!A:B,2,FALSE),"")</f>
        <v/>
      </c>
      <c r="I27" s="87">
        <f t="shared" si="1"/>
        <v>0</v>
      </c>
      <c r="J27" s="76" t="str">
        <f t="shared" si="2"/>
        <v/>
      </c>
      <c r="K27" s="76" t="str">
        <f t="shared" si="3"/>
        <v/>
      </c>
      <c r="L27" s="152" t="str">
        <f t="shared" si="4"/>
        <v/>
      </c>
      <c r="M27" s="76" t="str">
        <f t="shared" si="5"/>
        <v/>
      </c>
      <c r="N27" s="76" t="str">
        <f t="shared" si="6"/>
        <v/>
      </c>
      <c r="O27" s="76" t="str">
        <f t="shared" si="7"/>
        <v/>
      </c>
      <c r="P27" s="76" t="str">
        <f t="shared" si="8"/>
        <v/>
      </c>
      <c r="Q27" s="76" t="str">
        <f t="shared" si="0"/>
        <v/>
      </c>
    </row>
    <row r="28" spans="1:17">
      <c r="A28" s="88"/>
      <c r="G28" s="88"/>
      <c r="H28" s="76" t="str">
        <f>IF(ISTEXT(VLOOKUP(G28,Rubrieken!A:B,2,FALSE)),VLOOKUP(G28,Rubrieken!A:B,2,FALSE),"")</f>
        <v/>
      </c>
      <c r="I28" s="87">
        <f t="shared" si="1"/>
        <v>0</v>
      </c>
      <c r="J28" s="76" t="str">
        <f t="shared" si="2"/>
        <v/>
      </c>
      <c r="K28" s="76" t="str">
        <f t="shared" si="3"/>
        <v/>
      </c>
      <c r="L28" s="152" t="str">
        <f t="shared" si="4"/>
        <v/>
      </c>
      <c r="M28" s="76" t="str">
        <f t="shared" si="5"/>
        <v/>
      </c>
      <c r="N28" s="76" t="str">
        <f t="shared" si="6"/>
        <v/>
      </c>
      <c r="O28" s="76" t="str">
        <f t="shared" si="7"/>
        <v/>
      </c>
      <c r="P28" s="76" t="str">
        <f t="shared" si="8"/>
        <v/>
      </c>
      <c r="Q28" s="76" t="str">
        <f t="shared" si="0"/>
        <v/>
      </c>
    </row>
    <row r="29" spans="1:17">
      <c r="A29" s="88"/>
      <c r="G29" s="88"/>
      <c r="H29" s="76" t="str">
        <f>IF(ISTEXT(VLOOKUP(G29,Rubrieken!A:B,2,FALSE)),VLOOKUP(G29,Rubrieken!A:B,2,FALSE),"")</f>
        <v/>
      </c>
      <c r="I29" s="87">
        <f t="shared" si="1"/>
        <v>0</v>
      </c>
      <c r="J29" s="76" t="str">
        <f t="shared" si="2"/>
        <v/>
      </c>
      <c r="K29" s="76" t="str">
        <f t="shared" si="3"/>
        <v/>
      </c>
      <c r="L29" s="152" t="str">
        <f t="shared" si="4"/>
        <v/>
      </c>
      <c r="M29" s="76" t="str">
        <f t="shared" si="5"/>
        <v/>
      </c>
      <c r="N29" s="76" t="str">
        <f t="shared" si="6"/>
        <v/>
      </c>
      <c r="O29" s="76" t="str">
        <f t="shared" si="7"/>
        <v/>
      </c>
      <c r="P29" s="76" t="str">
        <f t="shared" si="8"/>
        <v/>
      </c>
      <c r="Q29" s="76" t="str">
        <f t="shared" si="0"/>
        <v/>
      </c>
    </row>
    <row r="30" spans="1:17">
      <c r="A30" s="88"/>
      <c r="G30" s="88"/>
      <c r="H30" s="76" t="str">
        <f>IF(ISTEXT(VLOOKUP(G30,Rubrieken!A:B,2,FALSE)),VLOOKUP(G30,Rubrieken!A:B,2,FALSE),"")</f>
        <v/>
      </c>
      <c r="I30" s="87">
        <f t="shared" si="1"/>
        <v>0</v>
      </c>
      <c r="J30" s="76" t="str">
        <f t="shared" si="2"/>
        <v/>
      </c>
      <c r="K30" s="76" t="str">
        <f t="shared" si="3"/>
        <v/>
      </c>
      <c r="L30" s="152" t="str">
        <f t="shared" si="4"/>
        <v/>
      </c>
      <c r="M30" s="76" t="str">
        <f t="shared" si="5"/>
        <v/>
      </c>
      <c r="N30" s="76" t="str">
        <f t="shared" si="6"/>
        <v/>
      </c>
      <c r="O30" s="76" t="str">
        <f t="shared" si="7"/>
        <v/>
      </c>
      <c r="P30" s="76" t="str">
        <f t="shared" si="8"/>
        <v/>
      </c>
      <c r="Q30" s="76" t="str">
        <f t="shared" si="0"/>
        <v/>
      </c>
    </row>
    <row r="31" spans="1:17">
      <c r="A31" s="88"/>
      <c r="G31" s="88"/>
      <c r="H31" s="76" t="str">
        <f>IF(ISTEXT(VLOOKUP(G31,Rubrieken!A:B,2,FALSE)),VLOOKUP(G31,Rubrieken!A:B,2,FALSE),"")</f>
        <v/>
      </c>
      <c r="I31" s="87">
        <f t="shared" si="1"/>
        <v>0</v>
      </c>
      <c r="J31" s="76" t="str">
        <f t="shared" si="2"/>
        <v/>
      </c>
      <c r="K31" s="76" t="str">
        <f t="shared" si="3"/>
        <v/>
      </c>
      <c r="L31" s="152" t="str">
        <f t="shared" si="4"/>
        <v/>
      </c>
      <c r="M31" s="76" t="str">
        <f t="shared" si="5"/>
        <v/>
      </c>
      <c r="N31" s="76" t="str">
        <f t="shared" si="6"/>
        <v/>
      </c>
      <c r="O31" s="76" t="str">
        <f t="shared" si="7"/>
        <v/>
      </c>
      <c r="P31" s="76" t="str">
        <f t="shared" si="8"/>
        <v/>
      </c>
      <c r="Q31" s="76" t="str">
        <f t="shared" si="0"/>
        <v/>
      </c>
    </row>
    <row r="32" spans="1:17">
      <c r="A32" s="88"/>
      <c r="G32" s="88"/>
      <c r="H32" s="76" t="str">
        <f>IF(ISTEXT(VLOOKUP(G32,Rubrieken!A:B,2,FALSE)),VLOOKUP(G32,Rubrieken!A:B,2,FALSE),"")</f>
        <v/>
      </c>
      <c r="I32" s="87">
        <f t="shared" si="1"/>
        <v>0</v>
      </c>
      <c r="J32" s="76" t="str">
        <f t="shared" si="2"/>
        <v/>
      </c>
      <c r="K32" s="76" t="str">
        <f t="shared" si="3"/>
        <v/>
      </c>
      <c r="L32" s="152" t="str">
        <f t="shared" si="4"/>
        <v/>
      </c>
      <c r="M32" s="76" t="str">
        <f t="shared" si="5"/>
        <v/>
      </c>
      <c r="N32" s="76" t="str">
        <f t="shared" si="6"/>
        <v/>
      </c>
      <c r="O32" s="76" t="str">
        <f t="shared" si="7"/>
        <v/>
      </c>
      <c r="P32" s="76" t="str">
        <f t="shared" si="8"/>
        <v/>
      </c>
      <c r="Q32" s="76" t="str">
        <f t="shared" si="0"/>
        <v/>
      </c>
    </row>
    <row r="33" spans="1:17">
      <c r="A33" s="88"/>
      <c r="G33" s="88"/>
      <c r="H33" s="76" t="str">
        <f>IF(ISTEXT(VLOOKUP(G33,Rubrieken!A:B,2,FALSE)),VLOOKUP(G33,Rubrieken!A:B,2,FALSE),"")</f>
        <v/>
      </c>
      <c r="I33" s="87">
        <f t="shared" si="1"/>
        <v>0</v>
      </c>
      <c r="J33" s="76" t="str">
        <f t="shared" si="2"/>
        <v/>
      </c>
      <c r="K33" s="76" t="str">
        <f t="shared" si="3"/>
        <v/>
      </c>
      <c r="L33" s="152" t="str">
        <f t="shared" si="4"/>
        <v/>
      </c>
      <c r="M33" s="76" t="str">
        <f t="shared" si="5"/>
        <v/>
      </c>
      <c r="N33" s="76" t="str">
        <f t="shared" si="6"/>
        <v/>
      </c>
      <c r="O33" s="76" t="str">
        <f t="shared" si="7"/>
        <v/>
      </c>
      <c r="P33" s="76" t="str">
        <f t="shared" si="8"/>
        <v/>
      </c>
      <c r="Q33" s="76" t="str">
        <f t="shared" si="0"/>
        <v/>
      </c>
    </row>
    <row r="34" spans="1:17">
      <c r="A34" s="88"/>
      <c r="G34" s="88"/>
      <c r="H34" s="76" t="str">
        <f>IF(ISTEXT(VLOOKUP(G34,Rubrieken!A:B,2,FALSE)),VLOOKUP(G34,Rubrieken!A:B,2,FALSE),"")</f>
        <v/>
      </c>
      <c r="I34" s="87">
        <f t="shared" si="1"/>
        <v>0</v>
      </c>
      <c r="J34" s="76" t="str">
        <f t="shared" si="2"/>
        <v/>
      </c>
      <c r="K34" s="76" t="str">
        <f t="shared" si="3"/>
        <v/>
      </c>
      <c r="L34" s="152" t="str">
        <f t="shared" si="4"/>
        <v/>
      </c>
      <c r="M34" s="76" t="str">
        <f t="shared" si="5"/>
        <v/>
      </c>
      <c r="N34" s="76" t="str">
        <f t="shared" si="6"/>
        <v/>
      </c>
      <c r="O34" s="76" t="str">
        <f t="shared" si="7"/>
        <v/>
      </c>
      <c r="P34" s="76" t="str">
        <f t="shared" si="8"/>
        <v/>
      </c>
      <c r="Q34" s="76" t="str">
        <f t="shared" si="0"/>
        <v/>
      </c>
    </row>
    <row r="35" spans="1:17">
      <c r="A35" s="88"/>
      <c r="G35" s="88"/>
      <c r="H35" s="76" t="str">
        <f>IF(ISTEXT(VLOOKUP(G35,Rubrieken!A:B,2,FALSE)),VLOOKUP(G35,Rubrieken!A:B,2,FALSE),"")</f>
        <v/>
      </c>
      <c r="I35" s="87">
        <f t="shared" si="1"/>
        <v>0</v>
      </c>
      <c r="J35" s="76" t="str">
        <f t="shared" si="2"/>
        <v/>
      </c>
      <c r="K35" s="76" t="str">
        <f t="shared" si="3"/>
        <v/>
      </c>
      <c r="L35" s="152" t="str">
        <f t="shared" si="4"/>
        <v/>
      </c>
      <c r="M35" s="76" t="str">
        <f t="shared" si="5"/>
        <v/>
      </c>
      <c r="N35" s="76" t="str">
        <f t="shared" si="6"/>
        <v/>
      </c>
      <c r="O35" s="76" t="str">
        <f t="shared" si="7"/>
        <v/>
      </c>
      <c r="P35" s="76" t="str">
        <f t="shared" si="8"/>
        <v/>
      </c>
      <c r="Q35" s="76" t="str">
        <f t="shared" si="0"/>
        <v/>
      </c>
    </row>
    <row r="36" spans="1:17">
      <c r="A36" s="88"/>
      <c r="G36" s="88"/>
      <c r="H36" s="76" t="str">
        <f>IF(ISTEXT(VLOOKUP(G36,Rubrieken!A:B,2,FALSE)),VLOOKUP(G36,Rubrieken!A:B,2,FALSE),"")</f>
        <v/>
      </c>
      <c r="I36" s="87">
        <f t="shared" si="1"/>
        <v>0</v>
      </c>
      <c r="J36" s="76" t="str">
        <f t="shared" si="2"/>
        <v/>
      </c>
      <c r="K36" s="76" t="str">
        <f t="shared" si="3"/>
        <v/>
      </c>
      <c r="L36" s="152" t="str">
        <f t="shared" si="4"/>
        <v/>
      </c>
      <c r="M36" s="76" t="str">
        <f t="shared" si="5"/>
        <v/>
      </c>
      <c r="N36" s="76" t="str">
        <f t="shared" si="6"/>
        <v/>
      </c>
      <c r="O36" s="76" t="str">
        <f t="shared" si="7"/>
        <v/>
      </c>
      <c r="P36" s="76" t="str">
        <f t="shared" si="8"/>
        <v/>
      </c>
      <c r="Q36" s="76" t="str">
        <f t="shared" si="0"/>
        <v/>
      </c>
    </row>
    <row r="37" spans="1:17">
      <c r="A37" s="88"/>
      <c r="G37" s="88"/>
      <c r="H37" s="76" t="str">
        <f>IF(ISTEXT(VLOOKUP(G37,Rubrieken!A:B,2,FALSE)),VLOOKUP(G37,Rubrieken!A:B,2,FALSE),"")</f>
        <v/>
      </c>
      <c r="I37" s="87">
        <f t="shared" si="1"/>
        <v>0</v>
      </c>
      <c r="J37" s="76" t="str">
        <f t="shared" si="2"/>
        <v/>
      </c>
      <c r="K37" s="76" t="str">
        <f t="shared" si="3"/>
        <v/>
      </c>
      <c r="L37" s="152" t="str">
        <f t="shared" si="4"/>
        <v/>
      </c>
      <c r="M37" s="76" t="str">
        <f t="shared" si="5"/>
        <v/>
      </c>
      <c r="N37" s="76" t="str">
        <f t="shared" si="6"/>
        <v/>
      </c>
      <c r="O37" s="76" t="str">
        <f t="shared" si="7"/>
        <v/>
      </c>
      <c r="P37" s="76" t="str">
        <f t="shared" si="8"/>
        <v/>
      </c>
      <c r="Q37" s="76" t="str">
        <f t="shared" si="0"/>
        <v/>
      </c>
    </row>
    <row r="38" spans="1:17">
      <c r="A38" s="88"/>
      <c r="G38" s="88"/>
      <c r="H38" s="76" t="str">
        <f>IF(ISTEXT(VLOOKUP(G38,Rubrieken!A:B,2,FALSE)),VLOOKUP(G38,Rubrieken!A:B,2,FALSE),"")</f>
        <v/>
      </c>
      <c r="I38" s="87">
        <f t="shared" si="1"/>
        <v>0</v>
      </c>
      <c r="J38" s="76" t="str">
        <f t="shared" si="2"/>
        <v/>
      </c>
      <c r="K38" s="76" t="str">
        <f t="shared" si="3"/>
        <v/>
      </c>
      <c r="L38" s="152" t="str">
        <f t="shared" si="4"/>
        <v/>
      </c>
      <c r="M38" s="76" t="str">
        <f t="shared" si="5"/>
        <v/>
      </c>
      <c r="N38" s="76" t="str">
        <f t="shared" si="6"/>
        <v/>
      </c>
      <c r="O38" s="76" t="str">
        <f t="shared" si="7"/>
        <v/>
      </c>
      <c r="P38" s="76" t="str">
        <f t="shared" si="8"/>
        <v/>
      </c>
      <c r="Q38" s="76" t="str">
        <f t="shared" si="0"/>
        <v/>
      </c>
    </row>
    <row r="39" spans="1:17">
      <c r="A39" s="88"/>
      <c r="G39" s="88"/>
      <c r="H39" s="76" t="str">
        <f>IF(ISTEXT(VLOOKUP(G39,Rubrieken!A:B,2,FALSE)),VLOOKUP(G39,Rubrieken!A:B,2,FALSE),"")</f>
        <v/>
      </c>
      <c r="I39" s="87">
        <f t="shared" si="1"/>
        <v>0</v>
      </c>
      <c r="J39" s="76" t="str">
        <f t="shared" si="2"/>
        <v/>
      </c>
      <c r="K39" s="76" t="str">
        <f t="shared" si="3"/>
        <v/>
      </c>
      <c r="L39" s="152" t="str">
        <f t="shared" si="4"/>
        <v/>
      </c>
      <c r="M39" s="76" t="str">
        <f t="shared" si="5"/>
        <v/>
      </c>
      <c r="N39" s="76" t="str">
        <f t="shared" si="6"/>
        <v/>
      </c>
      <c r="O39" s="76" t="str">
        <f t="shared" si="7"/>
        <v/>
      </c>
      <c r="P39" s="76" t="str">
        <f t="shared" si="8"/>
        <v/>
      </c>
      <c r="Q39" s="76" t="str">
        <f t="shared" si="0"/>
        <v/>
      </c>
    </row>
    <row r="40" spans="1:17">
      <c r="A40" s="88"/>
      <c r="G40" s="88"/>
      <c r="H40" s="76" t="str">
        <f>IF(ISTEXT(VLOOKUP(G40,Rubrieken!A:B,2,FALSE)),VLOOKUP(G40,Rubrieken!A:B,2,FALSE),"")</f>
        <v/>
      </c>
      <c r="I40" s="87">
        <f t="shared" si="1"/>
        <v>0</v>
      </c>
      <c r="J40" s="76" t="str">
        <f t="shared" si="2"/>
        <v/>
      </c>
      <c r="K40" s="76" t="str">
        <f t="shared" si="3"/>
        <v/>
      </c>
      <c r="L40" s="152" t="str">
        <f t="shared" si="4"/>
        <v/>
      </c>
      <c r="M40" s="76" t="str">
        <f t="shared" si="5"/>
        <v/>
      </c>
      <c r="N40" s="76" t="str">
        <f t="shared" si="6"/>
        <v/>
      </c>
      <c r="O40" s="76" t="str">
        <f t="shared" si="7"/>
        <v/>
      </c>
      <c r="P40" s="76" t="str">
        <f t="shared" si="8"/>
        <v/>
      </c>
      <c r="Q40" s="76" t="str">
        <f t="shared" si="0"/>
        <v/>
      </c>
    </row>
    <row r="41" spans="1:17">
      <c r="A41" s="88"/>
      <c r="G41" s="88"/>
      <c r="H41" s="76" t="str">
        <f>IF(ISTEXT(VLOOKUP(G41,Rubrieken!A:B,2,FALSE)),VLOOKUP(G41,Rubrieken!A:B,2,FALSE),"")</f>
        <v/>
      </c>
      <c r="I41" s="87">
        <f t="shared" si="1"/>
        <v>0</v>
      </c>
      <c r="J41" s="76" t="str">
        <f t="shared" si="2"/>
        <v/>
      </c>
      <c r="K41" s="76" t="str">
        <f t="shared" si="3"/>
        <v/>
      </c>
      <c r="L41" s="152" t="str">
        <f t="shared" si="4"/>
        <v/>
      </c>
      <c r="M41" s="76" t="str">
        <f t="shared" si="5"/>
        <v/>
      </c>
      <c r="N41" s="76" t="str">
        <f t="shared" si="6"/>
        <v/>
      </c>
      <c r="O41" s="76" t="str">
        <f t="shared" si="7"/>
        <v/>
      </c>
      <c r="P41" s="76" t="str">
        <f t="shared" si="8"/>
        <v/>
      </c>
      <c r="Q41" s="76" t="str">
        <f t="shared" si="0"/>
        <v/>
      </c>
    </row>
    <row r="42" spans="1:17">
      <c r="A42" s="88"/>
      <c r="G42" s="88"/>
      <c r="H42" s="76" t="str">
        <f>IF(ISTEXT(VLOOKUP(G42,Rubrieken!A:B,2,FALSE)),VLOOKUP(G42,Rubrieken!A:B,2,FALSE),"")</f>
        <v/>
      </c>
      <c r="I42" s="87">
        <f t="shared" si="1"/>
        <v>0</v>
      </c>
      <c r="J42" s="76" t="str">
        <f t="shared" si="2"/>
        <v/>
      </c>
      <c r="K42" s="76" t="str">
        <f t="shared" si="3"/>
        <v/>
      </c>
      <c r="L42" s="152" t="str">
        <f t="shared" si="4"/>
        <v/>
      </c>
      <c r="M42" s="76" t="str">
        <f t="shared" si="5"/>
        <v/>
      </c>
      <c r="N42" s="76" t="str">
        <f t="shared" si="6"/>
        <v/>
      </c>
      <c r="O42" s="76" t="str">
        <f t="shared" si="7"/>
        <v/>
      </c>
      <c r="P42" s="76" t="str">
        <f t="shared" si="8"/>
        <v/>
      </c>
      <c r="Q42" s="76" t="str">
        <f t="shared" si="0"/>
        <v/>
      </c>
    </row>
    <row r="43" spans="1:17">
      <c r="A43" s="88"/>
      <c r="G43" s="88"/>
      <c r="H43" s="76" t="str">
        <f>IF(ISTEXT(VLOOKUP(G43,Rubrieken!A:B,2,FALSE)),VLOOKUP(G43,Rubrieken!A:B,2,FALSE),"")</f>
        <v/>
      </c>
      <c r="I43" s="87">
        <f t="shared" si="1"/>
        <v>0</v>
      </c>
      <c r="J43" s="76" t="str">
        <f t="shared" si="2"/>
        <v/>
      </c>
      <c r="K43" s="76" t="str">
        <f t="shared" si="3"/>
        <v/>
      </c>
      <c r="L43" s="152" t="str">
        <f t="shared" si="4"/>
        <v/>
      </c>
      <c r="M43" s="76" t="str">
        <f t="shared" si="5"/>
        <v/>
      </c>
      <c r="N43" s="76" t="str">
        <f t="shared" si="6"/>
        <v/>
      </c>
      <c r="O43" s="76" t="str">
        <f t="shared" si="7"/>
        <v/>
      </c>
      <c r="P43" s="76" t="str">
        <f t="shared" si="8"/>
        <v/>
      </c>
      <c r="Q43" s="76" t="str">
        <f t="shared" si="0"/>
        <v/>
      </c>
    </row>
    <row r="44" spans="1:17">
      <c r="A44" s="88"/>
      <c r="G44" s="88"/>
      <c r="H44" s="76" t="str">
        <f>IF(ISTEXT(VLOOKUP(G44,Rubrieken!A:B,2,FALSE)),VLOOKUP(G44,Rubrieken!A:B,2,FALSE),"")</f>
        <v/>
      </c>
      <c r="I44" s="87">
        <f t="shared" si="1"/>
        <v>0</v>
      </c>
      <c r="J44" s="76" t="str">
        <f t="shared" si="2"/>
        <v/>
      </c>
      <c r="K44" s="76" t="str">
        <f t="shared" si="3"/>
        <v/>
      </c>
      <c r="L44" s="152" t="str">
        <f t="shared" si="4"/>
        <v/>
      </c>
      <c r="M44" s="76" t="str">
        <f t="shared" si="5"/>
        <v/>
      </c>
      <c r="N44" s="76" t="str">
        <f t="shared" si="6"/>
        <v/>
      </c>
      <c r="O44" s="76" t="str">
        <f t="shared" si="7"/>
        <v/>
      </c>
      <c r="P44" s="76" t="str">
        <f t="shared" si="8"/>
        <v/>
      </c>
      <c r="Q44" s="76" t="str">
        <f t="shared" si="0"/>
        <v/>
      </c>
    </row>
    <row r="45" spans="1:17">
      <c r="A45" s="88"/>
      <c r="G45" s="88"/>
      <c r="H45" s="76" t="str">
        <f>IF(ISTEXT(VLOOKUP(G45,Rubrieken!A:B,2,FALSE)),VLOOKUP(G45,Rubrieken!A:B,2,FALSE),"")</f>
        <v/>
      </c>
      <c r="I45" s="87">
        <f t="shared" si="1"/>
        <v>0</v>
      </c>
      <c r="J45" s="76" t="str">
        <f t="shared" si="2"/>
        <v/>
      </c>
      <c r="K45" s="76" t="str">
        <f t="shared" si="3"/>
        <v/>
      </c>
      <c r="L45" s="152" t="str">
        <f t="shared" si="4"/>
        <v/>
      </c>
      <c r="M45" s="76" t="str">
        <f t="shared" si="5"/>
        <v/>
      </c>
      <c r="N45" s="76" t="str">
        <f t="shared" si="6"/>
        <v/>
      </c>
      <c r="O45" s="76" t="str">
        <f t="shared" si="7"/>
        <v/>
      </c>
      <c r="P45" s="76" t="str">
        <f t="shared" si="8"/>
        <v/>
      </c>
      <c r="Q45" s="76" t="str">
        <f t="shared" si="0"/>
        <v/>
      </c>
    </row>
    <row r="46" spans="1:17">
      <c r="A46" s="88"/>
      <c r="G46" s="88"/>
      <c r="H46" s="76" t="str">
        <f>IF(ISTEXT(VLOOKUP(G46,Rubrieken!A:B,2,FALSE)),VLOOKUP(G46,Rubrieken!A:B,2,FALSE),"")</f>
        <v/>
      </c>
      <c r="I46" s="87">
        <f t="shared" si="1"/>
        <v>0</v>
      </c>
      <c r="J46" s="76" t="str">
        <f t="shared" si="2"/>
        <v/>
      </c>
      <c r="K46" s="76" t="str">
        <f t="shared" si="3"/>
        <v/>
      </c>
      <c r="L46" s="152" t="str">
        <f t="shared" si="4"/>
        <v/>
      </c>
      <c r="M46" s="76" t="str">
        <f t="shared" si="5"/>
        <v/>
      </c>
      <c r="N46" s="76" t="str">
        <f t="shared" si="6"/>
        <v/>
      </c>
      <c r="O46" s="76" t="str">
        <f t="shared" si="7"/>
        <v/>
      </c>
      <c r="P46" s="76" t="str">
        <f t="shared" si="8"/>
        <v/>
      </c>
      <c r="Q46" s="76" t="str">
        <f t="shared" si="0"/>
        <v/>
      </c>
    </row>
    <row r="47" spans="1:17">
      <c r="A47" s="88"/>
      <c r="G47" s="88"/>
      <c r="H47" s="76" t="str">
        <f>IF(ISTEXT(VLOOKUP(G47,Rubrieken!A:B,2,FALSE)),VLOOKUP(G47,Rubrieken!A:B,2,FALSE),"")</f>
        <v/>
      </c>
      <c r="I47" s="87">
        <f t="shared" si="1"/>
        <v>0</v>
      </c>
      <c r="J47" s="76" t="str">
        <f t="shared" si="2"/>
        <v/>
      </c>
      <c r="K47" s="76" t="str">
        <f t="shared" si="3"/>
        <v/>
      </c>
      <c r="L47" s="152" t="str">
        <f t="shared" si="4"/>
        <v/>
      </c>
      <c r="M47" s="76" t="str">
        <f t="shared" si="5"/>
        <v/>
      </c>
      <c r="N47" s="76" t="str">
        <f t="shared" si="6"/>
        <v/>
      </c>
      <c r="O47" s="76" t="str">
        <f t="shared" si="7"/>
        <v/>
      </c>
      <c r="P47" s="76" t="str">
        <f t="shared" si="8"/>
        <v/>
      </c>
      <c r="Q47" s="76" t="str">
        <f t="shared" si="0"/>
        <v/>
      </c>
    </row>
    <row r="48" spans="1:17">
      <c r="A48" s="88"/>
      <c r="G48" s="88"/>
      <c r="H48" s="76" t="str">
        <f>IF(ISTEXT(VLOOKUP(G48,Rubrieken!A:B,2,FALSE)),VLOOKUP(G48,Rubrieken!A:B,2,FALSE),"")</f>
        <v/>
      </c>
      <c r="I48" s="87">
        <f t="shared" si="1"/>
        <v>0</v>
      </c>
      <c r="J48" s="76" t="str">
        <f t="shared" si="2"/>
        <v/>
      </c>
      <c r="K48" s="76" t="str">
        <f t="shared" si="3"/>
        <v/>
      </c>
      <c r="L48" s="152" t="str">
        <f t="shared" si="4"/>
        <v/>
      </c>
      <c r="M48" s="76" t="str">
        <f t="shared" si="5"/>
        <v/>
      </c>
      <c r="N48" s="76" t="str">
        <f t="shared" si="6"/>
        <v/>
      </c>
      <c r="O48" s="76" t="str">
        <f t="shared" si="7"/>
        <v/>
      </c>
      <c r="P48" s="76" t="str">
        <f t="shared" si="8"/>
        <v/>
      </c>
      <c r="Q48" s="76" t="str">
        <f t="shared" si="0"/>
        <v/>
      </c>
    </row>
    <row r="49" spans="1:17">
      <c r="A49" s="88"/>
      <c r="G49" s="88"/>
      <c r="H49" s="76" t="str">
        <f>IF(ISTEXT(VLOOKUP(G49,Rubrieken!A:B,2,FALSE)),VLOOKUP(G49,Rubrieken!A:B,2,FALSE),"")</f>
        <v/>
      </c>
      <c r="I49" s="87">
        <f t="shared" si="1"/>
        <v>0</v>
      </c>
      <c r="J49" s="76" t="str">
        <f t="shared" si="2"/>
        <v/>
      </c>
      <c r="K49" s="76" t="str">
        <f t="shared" si="3"/>
        <v/>
      </c>
      <c r="L49" s="152" t="str">
        <f t="shared" si="4"/>
        <v/>
      </c>
      <c r="M49" s="76" t="str">
        <f t="shared" si="5"/>
        <v/>
      </c>
      <c r="N49" s="76" t="str">
        <f t="shared" si="6"/>
        <v/>
      </c>
      <c r="O49" s="76" t="str">
        <f t="shared" si="7"/>
        <v/>
      </c>
      <c r="P49" s="76" t="str">
        <f t="shared" si="8"/>
        <v/>
      </c>
      <c r="Q49" s="76" t="str">
        <f t="shared" si="0"/>
        <v/>
      </c>
    </row>
    <row r="50" spans="1:17">
      <c r="A50" s="88"/>
      <c r="G50" s="88"/>
      <c r="H50" s="76" t="str">
        <f>IF(ISTEXT(VLOOKUP(G50,Rubrieken!A:B,2,FALSE)),VLOOKUP(G50,Rubrieken!A:B,2,FALSE),"")</f>
        <v/>
      </c>
      <c r="I50" s="87">
        <f t="shared" si="1"/>
        <v>0</v>
      </c>
      <c r="J50" s="76" t="str">
        <f t="shared" si="2"/>
        <v/>
      </c>
      <c r="K50" s="76" t="str">
        <f t="shared" si="3"/>
        <v/>
      </c>
      <c r="L50" s="152" t="str">
        <f t="shared" si="4"/>
        <v/>
      </c>
      <c r="M50" s="76" t="str">
        <f t="shared" si="5"/>
        <v/>
      </c>
      <c r="N50" s="76" t="str">
        <f t="shared" si="6"/>
        <v/>
      </c>
      <c r="O50" s="76" t="str">
        <f t="shared" si="7"/>
        <v/>
      </c>
      <c r="P50" s="76" t="str">
        <f t="shared" si="8"/>
        <v/>
      </c>
      <c r="Q50" s="76" t="str">
        <f t="shared" si="0"/>
        <v/>
      </c>
    </row>
    <row r="51" spans="1:17">
      <c r="A51" s="88"/>
      <c r="G51" s="88"/>
      <c r="H51" s="76" t="str">
        <f>IF(ISTEXT(VLOOKUP(G51,Rubrieken!A:B,2,FALSE)),VLOOKUP(G51,Rubrieken!A:B,2,FALSE),"")</f>
        <v/>
      </c>
      <c r="I51" s="87">
        <f t="shared" si="1"/>
        <v>0</v>
      </c>
      <c r="J51" s="76" t="str">
        <f t="shared" si="2"/>
        <v/>
      </c>
      <c r="K51" s="76" t="str">
        <f t="shared" si="3"/>
        <v/>
      </c>
      <c r="L51" s="152" t="str">
        <f t="shared" si="4"/>
        <v/>
      </c>
      <c r="M51" s="76" t="str">
        <f t="shared" si="5"/>
        <v/>
      </c>
      <c r="N51" s="76" t="str">
        <f t="shared" si="6"/>
        <v/>
      </c>
      <c r="O51" s="76" t="str">
        <f t="shared" si="7"/>
        <v/>
      </c>
      <c r="P51" s="76" t="str">
        <f t="shared" si="8"/>
        <v/>
      </c>
      <c r="Q51" s="76" t="str">
        <f t="shared" si="0"/>
        <v/>
      </c>
    </row>
    <row r="52" spans="1:17">
      <c r="A52" s="88"/>
      <c r="G52" s="88"/>
      <c r="H52" s="76" t="str">
        <f>IF(ISTEXT(VLOOKUP(G52,Rubrieken!A:B,2,FALSE)),VLOOKUP(G52,Rubrieken!A:B,2,FALSE),"")</f>
        <v/>
      </c>
      <c r="I52" s="87">
        <f t="shared" si="1"/>
        <v>0</v>
      </c>
      <c r="J52" s="76" t="str">
        <f t="shared" si="2"/>
        <v/>
      </c>
      <c r="K52" s="76" t="str">
        <f t="shared" si="3"/>
        <v/>
      </c>
      <c r="L52" s="152" t="str">
        <f t="shared" si="4"/>
        <v/>
      </c>
      <c r="M52" s="76" t="str">
        <f t="shared" si="5"/>
        <v/>
      </c>
      <c r="N52" s="76" t="str">
        <f t="shared" si="6"/>
        <v/>
      </c>
      <c r="O52" s="76" t="str">
        <f t="shared" si="7"/>
        <v/>
      </c>
      <c r="P52" s="76" t="str">
        <f t="shared" si="8"/>
        <v/>
      </c>
      <c r="Q52" s="76" t="str">
        <f t="shared" si="0"/>
        <v/>
      </c>
    </row>
    <row r="53" spans="1:17">
      <c r="A53" s="88"/>
      <c r="G53" s="88"/>
      <c r="H53" s="76" t="str">
        <f>IF(ISTEXT(VLOOKUP(G53,Rubrieken!A:B,2,FALSE)),VLOOKUP(G53,Rubrieken!A:B,2,FALSE),"")</f>
        <v/>
      </c>
      <c r="I53" s="87">
        <f t="shared" si="1"/>
        <v>0</v>
      </c>
      <c r="J53" s="76" t="str">
        <f t="shared" si="2"/>
        <v/>
      </c>
      <c r="K53" s="76" t="str">
        <f t="shared" si="3"/>
        <v/>
      </c>
      <c r="L53" s="152" t="str">
        <f t="shared" si="4"/>
        <v/>
      </c>
      <c r="M53" s="76" t="str">
        <f t="shared" si="5"/>
        <v/>
      </c>
      <c r="N53" s="76" t="str">
        <f t="shared" si="6"/>
        <v/>
      </c>
      <c r="O53" s="76" t="str">
        <f t="shared" si="7"/>
        <v/>
      </c>
      <c r="P53" s="76" t="str">
        <f t="shared" si="8"/>
        <v/>
      </c>
      <c r="Q53" s="76" t="str">
        <f t="shared" si="0"/>
        <v/>
      </c>
    </row>
    <row r="54" spans="1:17">
      <c r="A54" s="88"/>
      <c r="G54" s="88"/>
      <c r="H54" s="76" t="str">
        <f>IF(ISTEXT(VLOOKUP(G54,Rubrieken!A:B,2,FALSE)),VLOOKUP(G54,Rubrieken!A:B,2,FALSE),"")</f>
        <v/>
      </c>
      <c r="I54" s="87">
        <f t="shared" si="1"/>
        <v>0</v>
      </c>
      <c r="J54" s="76" t="str">
        <f t="shared" si="2"/>
        <v/>
      </c>
      <c r="K54" s="76" t="str">
        <f t="shared" si="3"/>
        <v/>
      </c>
      <c r="L54" s="152" t="str">
        <f t="shared" si="4"/>
        <v/>
      </c>
      <c r="M54" s="76" t="str">
        <f t="shared" si="5"/>
        <v/>
      </c>
      <c r="N54" s="76" t="str">
        <f t="shared" si="6"/>
        <v/>
      </c>
      <c r="O54" s="76" t="str">
        <f t="shared" si="7"/>
        <v/>
      </c>
      <c r="P54" s="76" t="str">
        <f t="shared" si="8"/>
        <v/>
      </c>
      <c r="Q54" s="76" t="str">
        <f t="shared" si="0"/>
        <v/>
      </c>
    </row>
    <row r="55" spans="1:17">
      <c r="A55" s="88"/>
      <c r="G55" s="88"/>
      <c r="H55" s="76" t="str">
        <f>IF(ISTEXT(VLOOKUP(G55,Rubrieken!A:B,2,FALSE)),VLOOKUP(G55,Rubrieken!A:B,2,FALSE),"")</f>
        <v/>
      </c>
      <c r="I55" s="87">
        <f t="shared" si="1"/>
        <v>0</v>
      </c>
      <c r="J55" s="76" t="str">
        <f t="shared" si="2"/>
        <v/>
      </c>
      <c r="K55" s="76" t="str">
        <f t="shared" si="3"/>
        <v/>
      </c>
      <c r="L55" s="152" t="str">
        <f t="shared" si="4"/>
        <v/>
      </c>
      <c r="M55" s="76" t="str">
        <f t="shared" si="5"/>
        <v/>
      </c>
      <c r="N55" s="76" t="str">
        <f t="shared" si="6"/>
        <v/>
      </c>
      <c r="O55" s="76" t="str">
        <f t="shared" si="7"/>
        <v/>
      </c>
      <c r="P55" s="76" t="str">
        <f t="shared" si="8"/>
        <v/>
      </c>
      <c r="Q55" s="76" t="str">
        <f t="shared" si="0"/>
        <v/>
      </c>
    </row>
    <row r="56" spans="1:17">
      <c r="A56" s="88"/>
      <c r="G56" s="88"/>
      <c r="H56" s="76" t="str">
        <f>IF(ISTEXT(VLOOKUP(G56,Rubrieken!A:B,2,FALSE)),VLOOKUP(G56,Rubrieken!A:B,2,FALSE),"")</f>
        <v/>
      </c>
      <c r="I56" s="87">
        <f t="shared" si="1"/>
        <v>0</v>
      </c>
      <c r="J56" s="76" t="str">
        <f t="shared" si="2"/>
        <v/>
      </c>
      <c r="K56" s="76" t="str">
        <f t="shared" si="3"/>
        <v/>
      </c>
      <c r="L56" s="152" t="str">
        <f t="shared" si="4"/>
        <v/>
      </c>
      <c r="M56" s="76" t="str">
        <f t="shared" si="5"/>
        <v/>
      </c>
      <c r="N56" s="76" t="str">
        <f t="shared" si="6"/>
        <v/>
      </c>
      <c r="O56" s="76" t="str">
        <f t="shared" si="7"/>
        <v/>
      </c>
      <c r="P56" s="76" t="str">
        <f t="shared" si="8"/>
        <v/>
      </c>
      <c r="Q56" s="76" t="str">
        <f t="shared" si="0"/>
        <v/>
      </c>
    </row>
    <row r="57" spans="1:17">
      <c r="A57" s="88"/>
      <c r="G57" s="88"/>
      <c r="H57" s="76" t="str">
        <f>IF(ISTEXT(VLOOKUP(G57,Rubrieken!A:B,2,FALSE)),VLOOKUP(G57,Rubrieken!A:B,2,FALSE),"")</f>
        <v/>
      </c>
      <c r="I57" s="87">
        <f t="shared" si="1"/>
        <v>0</v>
      </c>
      <c r="J57" s="76" t="str">
        <f t="shared" si="2"/>
        <v/>
      </c>
      <c r="K57" s="76" t="str">
        <f t="shared" si="3"/>
        <v/>
      </c>
      <c r="L57" s="152" t="str">
        <f t="shared" si="4"/>
        <v/>
      </c>
      <c r="M57" s="76" t="str">
        <f t="shared" si="5"/>
        <v/>
      </c>
      <c r="N57" s="76" t="str">
        <f t="shared" si="6"/>
        <v/>
      </c>
      <c r="O57" s="76" t="str">
        <f t="shared" si="7"/>
        <v/>
      </c>
      <c r="P57" s="76" t="str">
        <f t="shared" si="8"/>
        <v/>
      </c>
      <c r="Q57" s="76" t="str">
        <f t="shared" si="0"/>
        <v/>
      </c>
    </row>
    <row r="58" spans="1:17">
      <c r="A58" s="88"/>
      <c r="G58" s="88"/>
      <c r="H58" s="76" t="str">
        <f>IF(ISTEXT(VLOOKUP(G58,Rubrieken!A:B,2,FALSE)),VLOOKUP(G58,Rubrieken!A:B,2,FALSE),"")</f>
        <v/>
      </c>
      <c r="I58" s="87">
        <f t="shared" si="1"/>
        <v>0</v>
      </c>
      <c r="J58" s="76" t="str">
        <f t="shared" si="2"/>
        <v/>
      </c>
      <c r="K58" s="76" t="str">
        <f t="shared" si="3"/>
        <v/>
      </c>
      <c r="L58" s="152" t="str">
        <f t="shared" si="4"/>
        <v/>
      </c>
      <c r="M58" s="76" t="str">
        <f t="shared" si="5"/>
        <v/>
      </c>
      <c r="N58" s="76" t="str">
        <f t="shared" si="6"/>
        <v/>
      </c>
      <c r="O58" s="76" t="str">
        <f t="shared" si="7"/>
        <v/>
      </c>
      <c r="P58" s="76" t="str">
        <f t="shared" si="8"/>
        <v/>
      </c>
      <c r="Q58" s="76" t="str">
        <f t="shared" si="0"/>
        <v/>
      </c>
    </row>
    <row r="59" spans="1:17">
      <c r="A59" s="88"/>
      <c r="G59" s="88"/>
      <c r="H59" s="76" t="str">
        <f>IF(ISTEXT(VLOOKUP(G59,Rubrieken!A:B,2,FALSE)),VLOOKUP(G59,Rubrieken!A:B,2,FALSE),"")</f>
        <v/>
      </c>
      <c r="I59" s="87">
        <f t="shared" si="1"/>
        <v>0</v>
      </c>
      <c r="J59" s="76" t="str">
        <f t="shared" si="2"/>
        <v/>
      </c>
      <c r="K59" s="76" t="str">
        <f t="shared" si="3"/>
        <v/>
      </c>
      <c r="L59" s="152" t="str">
        <f t="shared" si="4"/>
        <v/>
      </c>
      <c r="M59" s="76" t="str">
        <f t="shared" si="5"/>
        <v/>
      </c>
      <c r="N59" s="76" t="str">
        <f t="shared" si="6"/>
        <v/>
      </c>
      <c r="O59" s="76" t="str">
        <f t="shared" si="7"/>
        <v/>
      </c>
      <c r="P59" s="76" t="str">
        <f t="shared" si="8"/>
        <v/>
      </c>
      <c r="Q59" s="76" t="str">
        <f t="shared" si="0"/>
        <v/>
      </c>
    </row>
    <row r="60" spans="1:17">
      <c r="A60" s="88"/>
      <c r="G60" s="88"/>
      <c r="H60" s="76" t="str">
        <f>IF(ISTEXT(VLOOKUP(G60,Rubrieken!A:B,2,FALSE)),VLOOKUP(G60,Rubrieken!A:B,2,FALSE),"")</f>
        <v/>
      </c>
      <c r="I60" s="87">
        <f t="shared" si="1"/>
        <v>0</v>
      </c>
      <c r="J60" s="76" t="str">
        <f t="shared" si="2"/>
        <v/>
      </c>
      <c r="K60" s="76" t="str">
        <f t="shared" si="3"/>
        <v/>
      </c>
      <c r="L60" s="152" t="str">
        <f t="shared" si="4"/>
        <v/>
      </c>
      <c r="M60" s="76" t="str">
        <f t="shared" si="5"/>
        <v/>
      </c>
      <c r="N60" s="76" t="str">
        <f t="shared" si="6"/>
        <v/>
      </c>
      <c r="O60" s="76" t="str">
        <f t="shared" si="7"/>
        <v/>
      </c>
      <c r="P60" s="76" t="str">
        <f t="shared" si="8"/>
        <v/>
      </c>
      <c r="Q60" s="76" t="str">
        <f t="shared" si="0"/>
        <v/>
      </c>
    </row>
    <row r="61" spans="1:17">
      <c r="A61" s="88"/>
      <c r="G61" s="88"/>
      <c r="H61" s="76" t="str">
        <f>IF(ISTEXT(VLOOKUP(G61,Rubrieken!A:B,2,FALSE)),VLOOKUP(G61,Rubrieken!A:B,2,FALSE),"")</f>
        <v/>
      </c>
      <c r="I61" s="87">
        <f t="shared" si="1"/>
        <v>0</v>
      </c>
      <c r="J61" s="76" t="str">
        <f t="shared" si="2"/>
        <v/>
      </c>
      <c r="K61" s="76" t="str">
        <f t="shared" si="3"/>
        <v/>
      </c>
      <c r="L61" s="152" t="str">
        <f t="shared" si="4"/>
        <v/>
      </c>
      <c r="M61" s="76" t="str">
        <f t="shared" si="5"/>
        <v/>
      </c>
      <c r="N61" s="76" t="str">
        <f t="shared" si="6"/>
        <v/>
      </c>
      <c r="O61" s="76" t="str">
        <f t="shared" si="7"/>
        <v/>
      </c>
      <c r="P61" s="76" t="str">
        <f t="shared" si="8"/>
        <v/>
      </c>
      <c r="Q61" s="76" t="str">
        <f t="shared" si="0"/>
        <v/>
      </c>
    </row>
    <row r="62" spans="1:17">
      <c r="A62" s="88"/>
      <c r="G62" s="88"/>
      <c r="H62" s="76" t="str">
        <f>IF(ISTEXT(VLOOKUP(G62,Rubrieken!A:B,2,FALSE)),VLOOKUP(G62,Rubrieken!A:B,2,FALSE),"")</f>
        <v/>
      </c>
      <c r="I62" s="87">
        <f t="shared" si="1"/>
        <v>0</v>
      </c>
      <c r="J62" s="76" t="str">
        <f t="shared" si="2"/>
        <v/>
      </c>
      <c r="K62" s="76" t="str">
        <f t="shared" si="3"/>
        <v/>
      </c>
      <c r="L62" s="152" t="str">
        <f t="shared" si="4"/>
        <v/>
      </c>
      <c r="M62" s="76" t="str">
        <f t="shared" si="5"/>
        <v/>
      </c>
      <c r="N62" s="76" t="str">
        <f t="shared" si="6"/>
        <v/>
      </c>
      <c r="O62" s="76" t="str">
        <f t="shared" si="7"/>
        <v/>
      </c>
      <c r="P62" s="76" t="str">
        <f t="shared" si="8"/>
        <v/>
      </c>
      <c r="Q62" s="76" t="str">
        <f t="shared" si="0"/>
        <v/>
      </c>
    </row>
    <row r="63" spans="1:17">
      <c r="A63" s="88"/>
      <c r="G63" s="88"/>
      <c r="H63" s="76" t="str">
        <f>IF(ISTEXT(VLOOKUP(G63,Rubrieken!A:B,2,FALSE)),VLOOKUP(G63,Rubrieken!A:B,2,FALSE),"")</f>
        <v/>
      </c>
      <c r="I63" s="87">
        <f t="shared" si="1"/>
        <v>0</v>
      </c>
      <c r="J63" s="76" t="str">
        <f t="shared" si="2"/>
        <v/>
      </c>
      <c r="K63" s="76" t="str">
        <f t="shared" si="3"/>
        <v/>
      </c>
      <c r="L63" s="152" t="str">
        <f t="shared" si="4"/>
        <v/>
      </c>
      <c r="M63" s="76" t="str">
        <f t="shared" si="5"/>
        <v/>
      </c>
      <c r="N63" s="76" t="str">
        <f t="shared" si="6"/>
        <v/>
      </c>
      <c r="O63" s="76" t="str">
        <f t="shared" si="7"/>
        <v/>
      </c>
      <c r="P63" s="76" t="str">
        <f t="shared" si="8"/>
        <v/>
      </c>
      <c r="Q63" s="76" t="str">
        <f t="shared" si="0"/>
        <v/>
      </c>
    </row>
    <row r="64" spans="1:17">
      <c r="A64" s="88"/>
      <c r="G64" s="88"/>
      <c r="H64" s="76" t="str">
        <f>IF(ISTEXT(VLOOKUP(G64,Rubrieken!A:B,2,FALSE)),VLOOKUP(G64,Rubrieken!A:B,2,FALSE),"")</f>
        <v/>
      </c>
      <c r="I64" s="87">
        <f t="shared" si="1"/>
        <v>0</v>
      </c>
      <c r="J64" s="76" t="str">
        <f t="shared" si="2"/>
        <v/>
      </c>
      <c r="K64" s="76" t="str">
        <f t="shared" si="3"/>
        <v/>
      </c>
      <c r="L64" s="152" t="str">
        <f t="shared" si="4"/>
        <v/>
      </c>
      <c r="M64" s="76" t="str">
        <f t="shared" si="5"/>
        <v/>
      </c>
      <c r="N64" s="76" t="str">
        <f t="shared" si="6"/>
        <v/>
      </c>
      <c r="O64" s="76" t="str">
        <f t="shared" si="7"/>
        <v/>
      </c>
      <c r="P64" s="76" t="str">
        <f t="shared" si="8"/>
        <v/>
      </c>
      <c r="Q64" s="76" t="str">
        <f t="shared" si="0"/>
        <v/>
      </c>
    </row>
    <row r="65" spans="1:17">
      <c r="A65" s="88"/>
      <c r="G65" s="88"/>
      <c r="H65" s="76" t="str">
        <f>IF(ISTEXT(VLOOKUP(G65,Rubrieken!A:B,2,FALSE)),VLOOKUP(G65,Rubrieken!A:B,2,FALSE),"")</f>
        <v/>
      </c>
      <c r="I65" s="87">
        <f t="shared" si="1"/>
        <v>0</v>
      </c>
      <c r="J65" s="76" t="str">
        <f t="shared" si="2"/>
        <v/>
      </c>
      <c r="K65" s="76" t="str">
        <f t="shared" si="3"/>
        <v/>
      </c>
      <c r="L65" s="152" t="str">
        <f t="shared" si="4"/>
        <v/>
      </c>
      <c r="M65" s="76" t="str">
        <f t="shared" si="5"/>
        <v/>
      </c>
      <c r="N65" s="76" t="str">
        <f t="shared" si="6"/>
        <v/>
      </c>
      <c r="O65" s="76" t="str">
        <f t="shared" si="7"/>
        <v/>
      </c>
      <c r="P65" s="76" t="str">
        <f t="shared" si="8"/>
        <v/>
      </c>
      <c r="Q65" s="76" t="str">
        <f t="shared" si="0"/>
        <v/>
      </c>
    </row>
    <row r="66" spans="1:17">
      <c r="A66" s="88"/>
      <c r="G66" s="88"/>
      <c r="H66" s="76" t="str">
        <f>IF(ISTEXT(VLOOKUP(G66,Rubrieken!A:B,2,FALSE)),VLOOKUP(G66,Rubrieken!A:B,2,FALSE),"")</f>
        <v/>
      </c>
      <c r="I66" s="87">
        <f t="shared" si="1"/>
        <v>0</v>
      </c>
      <c r="J66" s="76" t="str">
        <f t="shared" si="2"/>
        <v/>
      </c>
      <c r="K66" s="76" t="str">
        <f t="shared" si="3"/>
        <v/>
      </c>
      <c r="L66" s="152" t="str">
        <f t="shared" si="4"/>
        <v/>
      </c>
      <c r="M66" s="76" t="str">
        <f t="shared" si="5"/>
        <v/>
      </c>
      <c r="N66" s="76" t="str">
        <f t="shared" si="6"/>
        <v/>
      </c>
      <c r="O66" s="76" t="str">
        <f t="shared" si="7"/>
        <v/>
      </c>
      <c r="P66" s="76" t="str">
        <f t="shared" si="8"/>
        <v/>
      </c>
      <c r="Q66" s="76" t="str">
        <f t="shared" si="0"/>
        <v/>
      </c>
    </row>
    <row r="67" spans="1:17">
      <c r="A67" s="88"/>
      <c r="G67" s="88"/>
      <c r="H67" s="76" t="str">
        <f>IF(ISTEXT(VLOOKUP(G67,Rubrieken!A:B,2,FALSE)),VLOOKUP(G67,Rubrieken!A:B,2,FALSE),"")</f>
        <v/>
      </c>
      <c r="I67" s="87">
        <f t="shared" si="1"/>
        <v>0</v>
      </c>
      <c r="J67" s="76" t="str">
        <f t="shared" si="2"/>
        <v/>
      </c>
      <c r="K67" s="76" t="str">
        <f t="shared" si="3"/>
        <v/>
      </c>
      <c r="L67" s="152" t="str">
        <f t="shared" si="4"/>
        <v/>
      </c>
      <c r="M67" s="76" t="str">
        <f t="shared" si="5"/>
        <v/>
      </c>
      <c r="N67" s="76" t="str">
        <f t="shared" si="6"/>
        <v/>
      </c>
      <c r="O67" s="76" t="str">
        <f t="shared" si="7"/>
        <v/>
      </c>
      <c r="P67" s="76" t="str">
        <f t="shared" si="8"/>
        <v/>
      </c>
      <c r="Q67" s="76" t="str">
        <f t="shared" si="0"/>
        <v/>
      </c>
    </row>
    <row r="68" spans="1:17">
      <c r="A68" s="88"/>
      <c r="G68" s="88"/>
      <c r="H68" s="76" t="str">
        <f>IF(ISTEXT(VLOOKUP(G68,Rubrieken!A:B,2,FALSE)),VLOOKUP(G68,Rubrieken!A:B,2,FALSE),"")</f>
        <v/>
      </c>
      <c r="I68" s="87">
        <f t="shared" si="1"/>
        <v>0</v>
      </c>
      <c r="J68" s="76" t="str">
        <f t="shared" si="2"/>
        <v/>
      </c>
      <c r="K68" s="76" t="str">
        <f t="shared" si="3"/>
        <v/>
      </c>
      <c r="L68" s="152" t="str">
        <f t="shared" si="4"/>
        <v/>
      </c>
      <c r="M68" s="76" t="str">
        <f t="shared" si="5"/>
        <v/>
      </c>
      <c r="N68" s="76" t="str">
        <f t="shared" si="6"/>
        <v/>
      </c>
      <c r="O68" s="76" t="str">
        <f t="shared" si="7"/>
        <v/>
      </c>
      <c r="P68" s="76" t="str">
        <f t="shared" si="8"/>
        <v/>
      </c>
      <c r="Q68" s="76" t="str">
        <f t="shared" si="0"/>
        <v/>
      </c>
    </row>
    <row r="69" spans="1:17">
      <c r="A69" s="88"/>
      <c r="G69" s="88"/>
      <c r="H69" s="76" t="str">
        <f>IF(ISTEXT(VLOOKUP(G69,Rubrieken!A:B,2,FALSE)),VLOOKUP(G69,Rubrieken!A:B,2,FALSE),"")</f>
        <v/>
      </c>
      <c r="I69" s="87">
        <f t="shared" si="1"/>
        <v>0</v>
      </c>
      <c r="J69" s="76" t="str">
        <f t="shared" si="2"/>
        <v/>
      </c>
      <c r="K69" s="76" t="str">
        <f t="shared" si="3"/>
        <v/>
      </c>
      <c r="L69" s="152" t="str">
        <f t="shared" si="4"/>
        <v/>
      </c>
      <c r="M69" s="76" t="str">
        <f t="shared" si="5"/>
        <v/>
      </c>
      <c r="N69" s="76" t="str">
        <f t="shared" si="6"/>
        <v/>
      </c>
      <c r="O69" s="76" t="str">
        <f t="shared" si="7"/>
        <v/>
      </c>
      <c r="P69" s="76" t="str">
        <f t="shared" si="8"/>
        <v/>
      </c>
      <c r="Q69" s="76" t="str">
        <f t="shared" si="0"/>
        <v/>
      </c>
    </row>
    <row r="70" spans="1:17">
      <c r="A70" s="88"/>
      <c r="G70" s="88"/>
      <c r="H70" s="76" t="str">
        <f>IF(ISTEXT(VLOOKUP(G70,Rubrieken!A:B,2,FALSE)),VLOOKUP(G70,Rubrieken!A:B,2,FALSE),"")</f>
        <v/>
      </c>
      <c r="I70" s="87">
        <f t="shared" si="1"/>
        <v>0</v>
      </c>
      <c r="J70" s="76" t="str">
        <f t="shared" si="2"/>
        <v/>
      </c>
      <c r="K70" s="76" t="str">
        <f t="shared" si="3"/>
        <v/>
      </c>
      <c r="L70" s="152" t="str">
        <f t="shared" si="4"/>
        <v/>
      </c>
      <c r="M70" s="76" t="str">
        <f t="shared" si="5"/>
        <v/>
      </c>
      <c r="N70" s="76" t="str">
        <f t="shared" si="6"/>
        <v/>
      </c>
      <c r="O70" s="76" t="str">
        <f t="shared" si="7"/>
        <v/>
      </c>
      <c r="P70" s="76" t="str">
        <f t="shared" si="8"/>
        <v/>
      </c>
      <c r="Q70" s="76" t="str">
        <f t="shared" si="0"/>
        <v/>
      </c>
    </row>
    <row r="71" spans="1:17">
      <c r="A71" s="88"/>
      <c r="G71" s="88"/>
      <c r="H71" s="76" t="str">
        <f>IF(ISTEXT(VLOOKUP(G71,Rubrieken!A:B,2,FALSE)),VLOOKUP(G71,Rubrieken!A:B,2,FALSE),"")</f>
        <v/>
      </c>
      <c r="I71" s="87">
        <f t="shared" si="1"/>
        <v>0</v>
      </c>
      <c r="J71" s="76" t="str">
        <f t="shared" si="2"/>
        <v/>
      </c>
      <c r="K71" s="76" t="str">
        <f t="shared" si="3"/>
        <v/>
      </c>
      <c r="L71" s="152" t="str">
        <f t="shared" si="4"/>
        <v/>
      </c>
      <c r="M71" s="76" t="str">
        <f t="shared" si="5"/>
        <v/>
      </c>
      <c r="N71" s="76" t="str">
        <f t="shared" si="6"/>
        <v/>
      </c>
      <c r="O71" s="76" t="str">
        <f t="shared" si="7"/>
        <v/>
      </c>
      <c r="P71" s="76" t="str">
        <f t="shared" si="8"/>
        <v/>
      </c>
      <c r="Q71" s="76" t="str">
        <f t="shared" ref="Q71:Q134" si="9">IF(B71="","",CEILING(MONTH(B71)/3,1))</f>
        <v/>
      </c>
    </row>
    <row r="72" spans="1:17">
      <c r="A72" s="88"/>
      <c r="G72" s="88"/>
      <c r="H72" s="76" t="str">
        <f>IF(ISTEXT(VLOOKUP(G72,Rubrieken!A:B,2,FALSE)),VLOOKUP(G72,Rubrieken!A:B,2,FALSE),"")</f>
        <v/>
      </c>
      <c r="I72" s="87">
        <f t="shared" ref="I72:I135" si="10">D72-E72+F72</f>
        <v>0</v>
      </c>
      <c r="J72" s="76" t="str">
        <f t="shared" ref="J72:J135" si="11">CONCATENATE(K72,L72,M72,N72,O72,P72)</f>
        <v/>
      </c>
      <c r="K72" s="76" t="str">
        <f t="shared" ref="K72:K135" si="12">IF(AND(D72=0,E72=0),"",IF(H72="","Er is nog geen rubriek ingevuld. ",""))</f>
        <v/>
      </c>
      <c r="L72" s="152" t="str">
        <f t="shared" ref="L72:L135" si="13">IF(AND(ISNUMBER(D72),ISNUMBER(E72),(D72*E72)^2&gt;0),"Bedrag in en uit zijn beiden ingevuld. ","")</f>
        <v/>
      </c>
      <c r="M72" s="76" t="str">
        <f t="shared" ref="M72:M135" si="14">IF(AND(D72&gt;0,ISNUMBER(F72)),"Geen btw bij bank inkomsten. ","")</f>
        <v/>
      </c>
      <c r="N72" s="76" t="str">
        <f t="shared" ref="N72:N135" si="15">IF(ISNUMBER(E72),IF(F72/0.182&gt;E72,"Btw is groter dan 21%. ",""),"")</f>
        <v/>
      </c>
      <c r="O72" s="76" t="str">
        <f t="shared" ref="O72:O135" si="16">IF(I72=0,"",IF(Q72="","Geen datum ingevuld. ",""))</f>
        <v/>
      </c>
      <c r="P72" s="76" t="str">
        <f t="shared" ref="P72:P135" si="17">IF(I72&lt;&gt;0,IF(CONCATENATE(K72,L72,M72,N72,O72)="","Hele regel is goed!",""),"")</f>
        <v/>
      </c>
      <c r="Q72" s="76" t="str">
        <f t="shared" si="9"/>
        <v/>
      </c>
    </row>
    <row r="73" spans="1:17">
      <c r="A73" s="88"/>
      <c r="G73" s="88"/>
      <c r="H73" s="76" t="str">
        <f>IF(ISTEXT(VLOOKUP(G73,Rubrieken!A:B,2,FALSE)),VLOOKUP(G73,Rubrieken!A:B,2,FALSE),"")</f>
        <v/>
      </c>
      <c r="I73" s="87">
        <f t="shared" si="10"/>
        <v>0</v>
      </c>
      <c r="J73" s="76" t="str">
        <f t="shared" si="11"/>
        <v/>
      </c>
      <c r="K73" s="76" t="str">
        <f t="shared" si="12"/>
        <v/>
      </c>
      <c r="L73" s="152" t="str">
        <f t="shared" si="13"/>
        <v/>
      </c>
      <c r="M73" s="76" t="str">
        <f t="shared" si="14"/>
        <v/>
      </c>
      <c r="N73" s="76" t="str">
        <f t="shared" si="15"/>
        <v/>
      </c>
      <c r="O73" s="76" t="str">
        <f t="shared" si="16"/>
        <v/>
      </c>
      <c r="P73" s="76" t="str">
        <f t="shared" si="17"/>
        <v/>
      </c>
      <c r="Q73" s="76" t="str">
        <f t="shared" si="9"/>
        <v/>
      </c>
    </row>
    <row r="74" spans="1:17">
      <c r="A74" s="88"/>
      <c r="G74" s="88"/>
      <c r="H74" s="76" t="str">
        <f>IF(ISTEXT(VLOOKUP(G74,Rubrieken!A:B,2,FALSE)),VLOOKUP(G74,Rubrieken!A:B,2,FALSE),"")</f>
        <v/>
      </c>
      <c r="I74" s="87">
        <f t="shared" si="10"/>
        <v>0</v>
      </c>
      <c r="J74" s="76" t="str">
        <f t="shared" si="11"/>
        <v/>
      </c>
      <c r="K74" s="76" t="str">
        <f t="shared" si="12"/>
        <v/>
      </c>
      <c r="L74" s="152" t="str">
        <f t="shared" si="13"/>
        <v/>
      </c>
      <c r="M74" s="76" t="str">
        <f t="shared" si="14"/>
        <v/>
      </c>
      <c r="N74" s="76" t="str">
        <f t="shared" si="15"/>
        <v/>
      </c>
      <c r="O74" s="76" t="str">
        <f t="shared" si="16"/>
        <v/>
      </c>
      <c r="P74" s="76" t="str">
        <f t="shared" si="17"/>
        <v/>
      </c>
      <c r="Q74" s="76" t="str">
        <f t="shared" si="9"/>
        <v/>
      </c>
    </row>
    <row r="75" spans="1:17">
      <c r="A75" s="88"/>
      <c r="G75" s="88"/>
      <c r="H75" s="76" t="str">
        <f>IF(ISTEXT(VLOOKUP(G75,Rubrieken!A:B,2,FALSE)),VLOOKUP(G75,Rubrieken!A:B,2,FALSE),"")</f>
        <v/>
      </c>
      <c r="I75" s="87">
        <f t="shared" si="10"/>
        <v>0</v>
      </c>
      <c r="J75" s="76" t="str">
        <f t="shared" si="11"/>
        <v/>
      </c>
      <c r="K75" s="76" t="str">
        <f t="shared" si="12"/>
        <v/>
      </c>
      <c r="L75" s="152" t="str">
        <f t="shared" si="13"/>
        <v/>
      </c>
      <c r="M75" s="76" t="str">
        <f t="shared" si="14"/>
        <v/>
      </c>
      <c r="N75" s="76" t="str">
        <f t="shared" si="15"/>
        <v/>
      </c>
      <c r="O75" s="76" t="str">
        <f t="shared" si="16"/>
        <v/>
      </c>
      <c r="P75" s="76" t="str">
        <f t="shared" si="17"/>
        <v/>
      </c>
      <c r="Q75" s="76" t="str">
        <f t="shared" si="9"/>
        <v/>
      </c>
    </row>
    <row r="76" spans="1:17">
      <c r="A76" s="88"/>
      <c r="G76" s="88"/>
      <c r="H76" s="76" t="str">
        <f>IF(ISTEXT(VLOOKUP(G76,Rubrieken!A:B,2,FALSE)),VLOOKUP(G76,Rubrieken!A:B,2,FALSE),"")</f>
        <v/>
      </c>
      <c r="I76" s="87">
        <f t="shared" si="10"/>
        <v>0</v>
      </c>
      <c r="J76" s="76" t="str">
        <f t="shared" si="11"/>
        <v/>
      </c>
      <c r="K76" s="76" t="str">
        <f t="shared" si="12"/>
        <v/>
      </c>
      <c r="L76" s="152" t="str">
        <f t="shared" si="13"/>
        <v/>
      </c>
      <c r="M76" s="76" t="str">
        <f t="shared" si="14"/>
        <v/>
      </c>
      <c r="N76" s="76" t="str">
        <f t="shared" si="15"/>
        <v/>
      </c>
      <c r="O76" s="76" t="str">
        <f t="shared" si="16"/>
        <v/>
      </c>
      <c r="P76" s="76" t="str">
        <f t="shared" si="17"/>
        <v/>
      </c>
      <c r="Q76" s="76" t="str">
        <f t="shared" si="9"/>
        <v/>
      </c>
    </row>
    <row r="77" spans="1:17">
      <c r="A77" s="88"/>
      <c r="G77" s="88"/>
      <c r="H77" s="76" t="str">
        <f>IF(ISTEXT(VLOOKUP(G77,Rubrieken!A:B,2,FALSE)),VLOOKUP(G77,Rubrieken!A:B,2,FALSE),"")</f>
        <v/>
      </c>
      <c r="I77" s="87">
        <f t="shared" si="10"/>
        <v>0</v>
      </c>
      <c r="J77" s="76" t="str">
        <f t="shared" si="11"/>
        <v/>
      </c>
      <c r="K77" s="76" t="str">
        <f t="shared" si="12"/>
        <v/>
      </c>
      <c r="L77" s="152" t="str">
        <f t="shared" si="13"/>
        <v/>
      </c>
      <c r="M77" s="76" t="str">
        <f t="shared" si="14"/>
        <v/>
      </c>
      <c r="N77" s="76" t="str">
        <f t="shared" si="15"/>
        <v/>
      </c>
      <c r="O77" s="76" t="str">
        <f t="shared" si="16"/>
        <v/>
      </c>
      <c r="P77" s="76" t="str">
        <f t="shared" si="17"/>
        <v/>
      </c>
      <c r="Q77" s="76" t="str">
        <f t="shared" si="9"/>
        <v/>
      </c>
    </row>
    <row r="78" spans="1:17">
      <c r="A78" s="88"/>
      <c r="G78" s="88"/>
      <c r="H78" s="76" t="str">
        <f>IF(ISTEXT(VLOOKUP(G78,Rubrieken!A:B,2,FALSE)),VLOOKUP(G78,Rubrieken!A:B,2,FALSE),"")</f>
        <v/>
      </c>
      <c r="I78" s="87">
        <f t="shared" si="10"/>
        <v>0</v>
      </c>
      <c r="J78" s="76" t="str">
        <f t="shared" si="11"/>
        <v/>
      </c>
      <c r="K78" s="76" t="str">
        <f t="shared" si="12"/>
        <v/>
      </c>
      <c r="L78" s="152" t="str">
        <f t="shared" si="13"/>
        <v/>
      </c>
      <c r="M78" s="76" t="str">
        <f t="shared" si="14"/>
        <v/>
      </c>
      <c r="N78" s="76" t="str">
        <f t="shared" si="15"/>
        <v/>
      </c>
      <c r="O78" s="76" t="str">
        <f t="shared" si="16"/>
        <v/>
      </c>
      <c r="P78" s="76" t="str">
        <f t="shared" si="17"/>
        <v/>
      </c>
      <c r="Q78" s="76" t="str">
        <f t="shared" si="9"/>
        <v/>
      </c>
    </row>
    <row r="79" spans="1:17">
      <c r="A79" s="88"/>
      <c r="G79" s="88"/>
      <c r="H79" s="76" t="str">
        <f>IF(ISTEXT(VLOOKUP(G79,Rubrieken!A:B,2,FALSE)),VLOOKUP(G79,Rubrieken!A:B,2,FALSE),"")</f>
        <v/>
      </c>
      <c r="I79" s="87">
        <f t="shared" si="10"/>
        <v>0</v>
      </c>
      <c r="J79" s="76" t="str">
        <f t="shared" si="11"/>
        <v/>
      </c>
      <c r="K79" s="76" t="str">
        <f t="shared" si="12"/>
        <v/>
      </c>
      <c r="L79" s="152" t="str">
        <f t="shared" si="13"/>
        <v/>
      </c>
      <c r="M79" s="76" t="str">
        <f t="shared" si="14"/>
        <v/>
      </c>
      <c r="N79" s="76" t="str">
        <f t="shared" si="15"/>
        <v/>
      </c>
      <c r="O79" s="76" t="str">
        <f t="shared" si="16"/>
        <v/>
      </c>
      <c r="P79" s="76" t="str">
        <f t="shared" si="17"/>
        <v/>
      </c>
      <c r="Q79" s="76" t="str">
        <f t="shared" si="9"/>
        <v/>
      </c>
    </row>
    <row r="80" spans="1:17">
      <c r="A80" s="88"/>
      <c r="G80" s="88"/>
      <c r="H80" s="76" t="str">
        <f>IF(ISTEXT(VLOOKUP(G80,Rubrieken!A:B,2,FALSE)),VLOOKUP(G80,Rubrieken!A:B,2,FALSE),"")</f>
        <v/>
      </c>
      <c r="I80" s="87">
        <f t="shared" si="10"/>
        <v>0</v>
      </c>
      <c r="J80" s="76" t="str">
        <f t="shared" si="11"/>
        <v/>
      </c>
      <c r="K80" s="76" t="str">
        <f t="shared" si="12"/>
        <v/>
      </c>
      <c r="L80" s="152" t="str">
        <f t="shared" si="13"/>
        <v/>
      </c>
      <c r="M80" s="76" t="str">
        <f t="shared" si="14"/>
        <v/>
      </c>
      <c r="N80" s="76" t="str">
        <f t="shared" si="15"/>
        <v/>
      </c>
      <c r="O80" s="76" t="str">
        <f t="shared" si="16"/>
        <v/>
      </c>
      <c r="P80" s="76" t="str">
        <f t="shared" si="17"/>
        <v/>
      </c>
      <c r="Q80" s="76" t="str">
        <f t="shared" si="9"/>
        <v/>
      </c>
    </row>
    <row r="81" spans="1:17">
      <c r="A81" s="88"/>
      <c r="G81" s="88"/>
      <c r="H81" s="76" t="str">
        <f>IF(ISTEXT(VLOOKUP(G81,Rubrieken!A:B,2,FALSE)),VLOOKUP(G81,Rubrieken!A:B,2,FALSE),"")</f>
        <v/>
      </c>
      <c r="I81" s="87">
        <f t="shared" si="10"/>
        <v>0</v>
      </c>
      <c r="J81" s="76" t="str">
        <f t="shared" si="11"/>
        <v/>
      </c>
      <c r="K81" s="76" t="str">
        <f t="shared" si="12"/>
        <v/>
      </c>
      <c r="L81" s="152" t="str">
        <f t="shared" si="13"/>
        <v/>
      </c>
      <c r="M81" s="76" t="str">
        <f t="shared" si="14"/>
        <v/>
      </c>
      <c r="N81" s="76" t="str">
        <f t="shared" si="15"/>
        <v/>
      </c>
      <c r="O81" s="76" t="str">
        <f t="shared" si="16"/>
        <v/>
      </c>
      <c r="P81" s="76" t="str">
        <f t="shared" si="17"/>
        <v/>
      </c>
      <c r="Q81" s="76" t="str">
        <f t="shared" si="9"/>
        <v/>
      </c>
    </row>
    <row r="82" spans="1:17">
      <c r="A82" s="88"/>
      <c r="G82" s="88"/>
      <c r="H82" s="76" t="str">
        <f>IF(ISTEXT(VLOOKUP(G82,Rubrieken!A:B,2,FALSE)),VLOOKUP(G82,Rubrieken!A:B,2,FALSE),"")</f>
        <v/>
      </c>
      <c r="I82" s="87">
        <f t="shared" si="10"/>
        <v>0</v>
      </c>
      <c r="J82" s="76" t="str">
        <f t="shared" si="11"/>
        <v/>
      </c>
      <c r="K82" s="76" t="str">
        <f t="shared" si="12"/>
        <v/>
      </c>
      <c r="L82" s="152" t="str">
        <f t="shared" si="13"/>
        <v/>
      </c>
      <c r="M82" s="76" t="str">
        <f t="shared" si="14"/>
        <v/>
      </c>
      <c r="N82" s="76" t="str">
        <f t="shared" si="15"/>
        <v/>
      </c>
      <c r="O82" s="76" t="str">
        <f t="shared" si="16"/>
        <v/>
      </c>
      <c r="P82" s="76" t="str">
        <f t="shared" si="17"/>
        <v/>
      </c>
      <c r="Q82" s="76" t="str">
        <f t="shared" si="9"/>
        <v/>
      </c>
    </row>
    <row r="83" spans="1:17">
      <c r="A83" s="88"/>
      <c r="G83" s="88"/>
      <c r="H83" s="76" t="str">
        <f>IF(ISTEXT(VLOOKUP(G83,Rubrieken!A:B,2,FALSE)),VLOOKUP(G83,Rubrieken!A:B,2,FALSE),"")</f>
        <v/>
      </c>
      <c r="I83" s="87">
        <f t="shared" si="10"/>
        <v>0</v>
      </c>
      <c r="J83" s="76" t="str">
        <f t="shared" si="11"/>
        <v/>
      </c>
      <c r="K83" s="76" t="str">
        <f t="shared" si="12"/>
        <v/>
      </c>
      <c r="L83" s="152" t="str">
        <f t="shared" si="13"/>
        <v/>
      </c>
      <c r="M83" s="76" t="str">
        <f t="shared" si="14"/>
        <v/>
      </c>
      <c r="N83" s="76" t="str">
        <f t="shared" si="15"/>
        <v/>
      </c>
      <c r="O83" s="76" t="str">
        <f t="shared" si="16"/>
        <v/>
      </c>
      <c r="P83" s="76" t="str">
        <f t="shared" si="17"/>
        <v/>
      </c>
      <c r="Q83" s="76" t="str">
        <f t="shared" si="9"/>
        <v/>
      </c>
    </row>
    <row r="84" spans="1:17">
      <c r="A84" s="88"/>
      <c r="G84" s="88"/>
      <c r="H84" s="76" t="str">
        <f>IF(ISTEXT(VLOOKUP(G84,Rubrieken!A:B,2,FALSE)),VLOOKUP(G84,Rubrieken!A:B,2,FALSE),"")</f>
        <v/>
      </c>
      <c r="I84" s="87">
        <f t="shared" si="10"/>
        <v>0</v>
      </c>
      <c r="J84" s="76" t="str">
        <f t="shared" si="11"/>
        <v/>
      </c>
      <c r="K84" s="76" t="str">
        <f t="shared" si="12"/>
        <v/>
      </c>
      <c r="L84" s="152" t="str">
        <f t="shared" si="13"/>
        <v/>
      </c>
      <c r="M84" s="76" t="str">
        <f t="shared" si="14"/>
        <v/>
      </c>
      <c r="N84" s="76" t="str">
        <f t="shared" si="15"/>
        <v/>
      </c>
      <c r="O84" s="76" t="str">
        <f t="shared" si="16"/>
        <v/>
      </c>
      <c r="P84" s="76" t="str">
        <f t="shared" si="17"/>
        <v/>
      </c>
      <c r="Q84" s="76" t="str">
        <f t="shared" si="9"/>
        <v/>
      </c>
    </row>
    <row r="85" spans="1:17">
      <c r="A85" s="88"/>
      <c r="G85" s="88"/>
      <c r="H85" s="76" t="str">
        <f>IF(ISTEXT(VLOOKUP(G85,Rubrieken!A:B,2,FALSE)),VLOOKUP(G85,Rubrieken!A:B,2,FALSE),"")</f>
        <v/>
      </c>
      <c r="I85" s="87">
        <f t="shared" si="10"/>
        <v>0</v>
      </c>
      <c r="J85" s="76" t="str">
        <f t="shared" si="11"/>
        <v/>
      </c>
      <c r="K85" s="76" t="str">
        <f t="shared" si="12"/>
        <v/>
      </c>
      <c r="L85" s="152" t="str">
        <f t="shared" si="13"/>
        <v/>
      </c>
      <c r="M85" s="76" t="str">
        <f t="shared" si="14"/>
        <v/>
      </c>
      <c r="N85" s="76" t="str">
        <f t="shared" si="15"/>
        <v/>
      </c>
      <c r="O85" s="76" t="str">
        <f t="shared" si="16"/>
        <v/>
      </c>
      <c r="P85" s="76" t="str">
        <f t="shared" si="17"/>
        <v/>
      </c>
      <c r="Q85" s="76" t="str">
        <f t="shared" si="9"/>
        <v/>
      </c>
    </row>
    <row r="86" spans="1:17">
      <c r="A86" s="88"/>
      <c r="G86" s="88"/>
      <c r="H86" s="76" t="str">
        <f>IF(ISTEXT(VLOOKUP(G86,Rubrieken!A:B,2,FALSE)),VLOOKUP(G86,Rubrieken!A:B,2,FALSE),"")</f>
        <v/>
      </c>
      <c r="I86" s="87">
        <f t="shared" si="10"/>
        <v>0</v>
      </c>
      <c r="J86" s="76" t="str">
        <f t="shared" si="11"/>
        <v/>
      </c>
      <c r="K86" s="76" t="str">
        <f t="shared" si="12"/>
        <v/>
      </c>
      <c r="L86" s="152" t="str">
        <f t="shared" si="13"/>
        <v/>
      </c>
      <c r="M86" s="76" t="str">
        <f t="shared" si="14"/>
        <v/>
      </c>
      <c r="N86" s="76" t="str">
        <f t="shared" si="15"/>
        <v/>
      </c>
      <c r="O86" s="76" t="str">
        <f t="shared" si="16"/>
        <v/>
      </c>
      <c r="P86" s="76" t="str">
        <f t="shared" si="17"/>
        <v/>
      </c>
      <c r="Q86" s="76" t="str">
        <f t="shared" si="9"/>
        <v/>
      </c>
    </row>
    <row r="87" spans="1:17">
      <c r="A87" s="88"/>
      <c r="G87" s="88"/>
      <c r="H87" s="76" t="str">
        <f>IF(ISTEXT(VLOOKUP(G87,Rubrieken!A:B,2,FALSE)),VLOOKUP(G87,Rubrieken!A:B,2,FALSE),"")</f>
        <v/>
      </c>
      <c r="I87" s="87">
        <f t="shared" si="10"/>
        <v>0</v>
      </c>
      <c r="J87" s="76" t="str">
        <f t="shared" si="11"/>
        <v/>
      </c>
      <c r="K87" s="76" t="str">
        <f t="shared" si="12"/>
        <v/>
      </c>
      <c r="L87" s="152" t="str">
        <f t="shared" si="13"/>
        <v/>
      </c>
      <c r="M87" s="76" t="str">
        <f t="shared" si="14"/>
        <v/>
      </c>
      <c r="N87" s="76" t="str">
        <f t="shared" si="15"/>
        <v/>
      </c>
      <c r="O87" s="76" t="str">
        <f t="shared" si="16"/>
        <v/>
      </c>
      <c r="P87" s="76" t="str">
        <f t="shared" si="17"/>
        <v/>
      </c>
      <c r="Q87" s="76" t="str">
        <f t="shared" si="9"/>
        <v/>
      </c>
    </row>
    <row r="88" spans="1:17">
      <c r="A88" s="88"/>
      <c r="G88" s="88"/>
      <c r="H88" s="76" t="str">
        <f>IF(ISTEXT(VLOOKUP(G88,Rubrieken!A:B,2,FALSE)),VLOOKUP(G88,Rubrieken!A:B,2,FALSE),"")</f>
        <v/>
      </c>
      <c r="I88" s="87">
        <f t="shared" si="10"/>
        <v>0</v>
      </c>
      <c r="J88" s="76" t="str">
        <f t="shared" si="11"/>
        <v/>
      </c>
      <c r="K88" s="76" t="str">
        <f t="shared" si="12"/>
        <v/>
      </c>
      <c r="L88" s="152" t="str">
        <f t="shared" si="13"/>
        <v/>
      </c>
      <c r="M88" s="76" t="str">
        <f t="shared" si="14"/>
        <v/>
      </c>
      <c r="N88" s="76" t="str">
        <f t="shared" si="15"/>
        <v/>
      </c>
      <c r="O88" s="76" t="str">
        <f t="shared" si="16"/>
        <v/>
      </c>
      <c r="P88" s="76" t="str">
        <f t="shared" si="17"/>
        <v/>
      </c>
      <c r="Q88" s="76" t="str">
        <f t="shared" si="9"/>
        <v/>
      </c>
    </row>
    <row r="89" spans="1:17">
      <c r="A89" s="88"/>
      <c r="G89" s="88"/>
      <c r="H89" s="76" t="str">
        <f>IF(ISTEXT(VLOOKUP(G89,Rubrieken!A:B,2,FALSE)),VLOOKUP(G89,Rubrieken!A:B,2,FALSE),"")</f>
        <v/>
      </c>
      <c r="I89" s="87">
        <f t="shared" si="10"/>
        <v>0</v>
      </c>
      <c r="J89" s="76" t="str">
        <f t="shared" si="11"/>
        <v/>
      </c>
      <c r="K89" s="76" t="str">
        <f t="shared" si="12"/>
        <v/>
      </c>
      <c r="L89" s="152" t="str">
        <f t="shared" si="13"/>
        <v/>
      </c>
      <c r="M89" s="76" t="str">
        <f t="shared" si="14"/>
        <v/>
      </c>
      <c r="N89" s="76" t="str">
        <f t="shared" si="15"/>
        <v/>
      </c>
      <c r="O89" s="76" t="str">
        <f t="shared" si="16"/>
        <v/>
      </c>
      <c r="P89" s="76" t="str">
        <f t="shared" si="17"/>
        <v/>
      </c>
      <c r="Q89" s="76" t="str">
        <f t="shared" si="9"/>
        <v/>
      </c>
    </row>
    <row r="90" spans="1:17">
      <c r="A90" s="88"/>
      <c r="G90" s="88"/>
      <c r="H90" s="76" t="str">
        <f>IF(ISTEXT(VLOOKUP(G90,Rubrieken!A:B,2,FALSE)),VLOOKUP(G90,Rubrieken!A:B,2,FALSE),"")</f>
        <v/>
      </c>
      <c r="I90" s="87">
        <f t="shared" si="10"/>
        <v>0</v>
      </c>
      <c r="J90" s="76" t="str">
        <f t="shared" si="11"/>
        <v/>
      </c>
      <c r="K90" s="76" t="str">
        <f t="shared" si="12"/>
        <v/>
      </c>
      <c r="L90" s="152" t="str">
        <f t="shared" si="13"/>
        <v/>
      </c>
      <c r="M90" s="76" t="str">
        <f t="shared" si="14"/>
        <v/>
      </c>
      <c r="N90" s="76" t="str">
        <f t="shared" si="15"/>
        <v/>
      </c>
      <c r="O90" s="76" t="str">
        <f t="shared" si="16"/>
        <v/>
      </c>
      <c r="P90" s="76" t="str">
        <f t="shared" si="17"/>
        <v/>
      </c>
      <c r="Q90" s="76" t="str">
        <f t="shared" si="9"/>
        <v/>
      </c>
    </row>
    <row r="91" spans="1:17">
      <c r="A91" s="88"/>
      <c r="G91" s="88"/>
      <c r="H91" s="76" t="str">
        <f>IF(ISTEXT(VLOOKUP(G91,Rubrieken!A:B,2,FALSE)),VLOOKUP(G91,Rubrieken!A:B,2,FALSE),"")</f>
        <v/>
      </c>
      <c r="I91" s="87">
        <f t="shared" si="10"/>
        <v>0</v>
      </c>
      <c r="J91" s="76" t="str">
        <f t="shared" si="11"/>
        <v/>
      </c>
      <c r="K91" s="76" t="str">
        <f t="shared" si="12"/>
        <v/>
      </c>
      <c r="L91" s="152" t="str">
        <f t="shared" si="13"/>
        <v/>
      </c>
      <c r="M91" s="76" t="str">
        <f t="shared" si="14"/>
        <v/>
      </c>
      <c r="N91" s="76" t="str">
        <f t="shared" si="15"/>
        <v/>
      </c>
      <c r="O91" s="76" t="str">
        <f t="shared" si="16"/>
        <v/>
      </c>
      <c r="P91" s="76" t="str">
        <f t="shared" si="17"/>
        <v/>
      </c>
      <c r="Q91" s="76" t="str">
        <f t="shared" si="9"/>
        <v/>
      </c>
    </row>
    <row r="92" spans="1:17">
      <c r="A92" s="88"/>
      <c r="G92" s="88"/>
      <c r="H92" s="76" t="str">
        <f>IF(ISTEXT(VLOOKUP(G92,Rubrieken!A:B,2,FALSE)),VLOOKUP(G92,Rubrieken!A:B,2,FALSE),"")</f>
        <v/>
      </c>
      <c r="I92" s="87">
        <f t="shared" si="10"/>
        <v>0</v>
      </c>
      <c r="J92" s="76" t="str">
        <f t="shared" si="11"/>
        <v/>
      </c>
      <c r="K92" s="76" t="str">
        <f t="shared" si="12"/>
        <v/>
      </c>
      <c r="L92" s="152" t="str">
        <f t="shared" si="13"/>
        <v/>
      </c>
      <c r="M92" s="76" t="str">
        <f t="shared" si="14"/>
        <v/>
      </c>
      <c r="N92" s="76" t="str">
        <f t="shared" si="15"/>
        <v/>
      </c>
      <c r="O92" s="76" t="str">
        <f t="shared" si="16"/>
        <v/>
      </c>
      <c r="P92" s="76" t="str">
        <f t="shared" si="17"/>
        <v/>
      </c>
      <c r="Q92" s="76" t="str">
        <f t="shared" si="9"/>
        <v/>
      </c>
    </row>
    <row r="93" spans="1:17">
      <c r="A93" s="88"/>
      <c r="G93" s="88"/>
      <c r="H93" s="76" t="str">
        <f>IF(ISTEXT(VLOOKUP(G93,Rubrieken!A:B,2,FALSE)),VLOOKUP(G93,Rubrieken!A:B,2,FALSE),"")</f>
        <v/>
      </c>
      <c r="I93" s="87">
        <f t="shared" si="10"/>
        <v>0</v>
      </c>
      <c r="J93" s="76" t="str">
        <f t="shared" si="11"/>
        <v/>
      </c>
      <c r="K93" s="76" t="str">
        <f t="shared" si="12"/>
        <v/>
      </c>
      <c r="L93" s="152" t="str">
        <f t="shared" si="13"/>
        <v/>
      </c>
      <c r="M93" s="76" t="str">
        <f t="shared" si="14"/>
        <v/>
      </c>
      <c r="N93" s="76" t="str">
        <f t="shared" si="15"/>
        <v/>
      </c>
      <c r="O93" s="76" t="str">
        <f t="shared" si="16"/>
        <v/>
      </c>
      <c r="P93" s="76" t="str">
        <f t="shared" si="17"/>
        <v/>
      </c>
      <c r="Q93" s="76" t="str">
        <f t="shared" si="9"/>
        <v/>
      </c>
    </row>
    <row r="94" spans="1:17">
      <c r="A94" s="88"/>
      <c r="G94" s="88"/>
      <c r="H94" s="76" t="str">
        <f>IF(ISTEXT(VLOOKUP(G94,Rubrieken!A:B,2,FALSE)),VLOOKUP(G94,Rubrieken!A:B,2,FALSE),"")</f>
        <v/>
      </c>
      <c r="I94" s="87">
        <f t="shared" si="10"/>
        <v>0</v>
      </c>
      <c r="J94" s="76" t="str">
        <f t="shared" si="11"/>
        <v/>
      </c>
      <c r="K94" s="76" t="str">
        <f t="shared" si="12"/>
        <v/>
      </c>
      <c r="L94" s="152" t="str">
        <f t="shared" si="13"/>
        <v/>
      </c>
      <c r="M94" s="76" t="str">
        <f t="shared" si="14"/>
        <v/>
      </c>
      <c r="N94" s="76" t="str">
        <f t="shared" si="15"/>
        <v/>
      </c>
      <c r="O94" s="76" t="str">
        <f t="shared" si="16"/>
        <v/>
      </c>
      <c r="P94" s="76" t="str">
        <f t="shared" si="17"/>
        <v/>
      </c>
      <c r="Q94" s="76" t="str">
        <f t="shared" si="9"/>
        <v/>
      </c>
    </row>
    <row r="95" spans="1:17">
      <c r="A95" s="88"/>
      <c r="G95" s="88"/>
      <c r="H95" s="76" t="str">
        <f>IF(ISTEXT(VLOOKUP(G95,Rubrieken!A:B,2,FALSE)),VLOOKUP(G95,Rubrieken!A:B,2,FALSE),"")</f>
        <v/>
      </c>
      <c r="I95" s="87">
        <f t="shared" si="10"/>
        <v>0</v>
      </c>
      <c r="J95" s="76" t="str">
        <f t="shared" si="11"/>
        <v/>
      </c>
      <c r="K95" s="76" t="str">
        <f t="shared" si="12"/>
        <v/>
      </c>
      <c r="L95" s="152" t="str">
        <f t="shared" si="13"/>
        <v/>
      </c>
      <c r="M95" s="76" t="str">
        <f t="shared" si="14"/>
        <v/>
      </c>
      <c r="N95" s="76" t="str">
        <f t="shared" si="15"/>
        <v/>
      </c>
      <c r="O95" s="76" t="str">
        <f t="shared" si="16"/>
        <v/>
      </c>
      <c r="P95" s="76" t="str">
        <f t="shared" si="17"/>
        <v/>
      </c>
      <c r="Q95" s="76" t="str">
        <f t="shared" si="9"/>
        <v/>
      </c>
    </row>
    <row r="96" spans="1:17">
      <c r="A96" s="88"/>
      <c r="G96" s="88"/>
      <c r="H96" s="76" t="str">
        <f>IF(ISTEXT(VLOOKUP(G96,Rubrieken!A:B,2,FALSE)),VLOOKUP(G96,Rubrieken!A:B,2,FALSE),"")</f>
        <v/>
      </c>
      <c r="I96" s="87">
        <f t="shared" si="10"/>
        <v>0</v>
      </c>
      <c r="J96" s="76" t="str">
        <f t="shared" si="11"/>
        <v/>
      </c>
      <c r="K96" s="76" t="str">
        <f t="shared" si="12"/>
        <v/>
      </c>
      <c r="L96" s="152" t="str">
        <f t="shared" si="13"/>
        <v/>
      </c>
      <c r="M96" s="76" t="str">
        <f t="shared" si="14"/>
        <v/>
      </c>
      <c r="N96" s="76" t="str">
        <f t="shared" si="15"/>
        <v/>
      </c>
      <c r="O96" s="76" t="str">
        <f t="shared" si="16"/>
        <v/>
      </c>
      <c r="P96" s="76" t="str">
        <f t="shared" si="17"/>
        <v/>
      </c>
      <c r="Q96" s="76" t="str">
        <f t="shared" si="9"/>
        <v/>
      </c>
    </row>
    <row r="97" spans="1:17">
      <c r="A97" s="88"/>
      <c r="G97" s="88"/>
      <c r="H97" s="76" t="str">
        <f>IF(ISTEXT(VLOOKUP(G97,Rubrieken!A:B,2,FALSE)),VLOOKUP(G97,Rubrieken!A:B,2,FALSE),"")</f>
        <v/>
      </c>
      <c r="I97" s="87">
        <f t="shared" si="10"/>
        <v>0</v>
      </c>
      <c r="J97" s="76" t="str">
        <f t="shared" si="11"/>
        <v/>
      </c>
      <c r="K97" s="76" t="str">
        <f t="shared" si="12"/>
        <v/>
      </c>
      <c r="L97" s="152" t="str">
        <f t="shared" si="13"/>
        <v/>
      </c>
      <c r="M97" s="76" t="str">
        <f t="shared" si="14"/>
        <v/>
      </c>
      <c r="N97" s="76" t="str">
        <f t="shared" si="15"/>
        <v/>
      </c>
      <c r="O97" s="76" t="str">
        <f t="shared" si="16"/>
        <v/>
      </c>
      <c r="P97" s="76" t="str">
        <f t="shared" si="17"/>
        <v/>
      </c>
      <c r="Q97" s="76" t="str">
        <f t="shared" si="9"/>
        <v/>
      </c>
    </row>
    <row r="98" spans="1:17">
      <c r="A98" s="88"/>
      <c r="G98" s="88"/>
      <c r="H98" s="76" t="str">
        <f>IF(ISTEXT(VLOOKUP(G98,Rubrieken!A:B,2,FALSE)),VLOOKUP(G98,Rubrieken!A:B,2,FALSE),"")</f>
        <v/>
      </c>
      <c r="I98" s="87">
        <f t="shared" si="10"/>
        <v>0</v>
      </c>
      <c r="J98" s="76" t="str">
        <f t="shared" si="11"/>
        <v/>
      </c>
      <c r="K98" s="76" t="str">
        <f t="shared" si="12"/>
        <v/>
      </c>
      <c r="L98" s="152" t="str">
        <f t="shared" si="13"/>
        <v/>
      </c>
      <c r="M98" s="76" t="str">
        <f t="shared" si="14"/>
        <v/>
      </c>
      <c r="N98" s="76" t="str">
        <f t="shared" si="15"/>
        <v/>
      </c>
      <c r="O98" s="76" t="str">
        <f t="shared" si="16"/>
        <v/>
      </c>
      <c r="P98" s="76" t="str">
        <f t="shared" si="17"/>
        <v/>
      </c>
      <c r="Q98" s="76" t="str">
        <f t="shared" si="9"/>
        <v/>
      </c>
    </row>
    <row r="99" spans="1:17">
      <c r="A99" s="88"/>
      <c r="G99" s="88"/>
      <c r="H99" s="76" t="str">
        <f>IF(ISTEXT(VLOOKUP(G99,Rubrieken!A:B,2,FALSE)),VLOOKUP(G99,Rubrieken!A:B,2,FALSE),"")</f>
        <v/>
      </c>
      <c r="I99" s="87">
        <f t="shared" si="10"/>
        <v>0</v>
      </c>
      <c r="J99" s="76" t="str">
        <f t="shared" si="11"/>
        <v/>
      </c>
      <c r="K99" s="76" t="str">
        <f t="shared" si="12"/>
        <v/>
      </c>
      <c r="L99" s="152" t="str">
        <f t="shared" si="13"/>
        <v/>
      </c>
      <c r="M99" s="76" t="str">
        <f t="shared" si="14"/>
        <v/>
      </c>
      <c r="N99" s="76" t="str">
        <f t="shared" si="15"/>
        <v/>
      </c>
      <c r="O99" s="76" t="str">
        <f t="shared" si="16"/>
        <v/>
      </c>
      <c r="P99" s="76" t="str">
        <f t="shared" si="17"/>
        <v/>
      </c>
      <c r="Q99" s="76" t="str">
        <f t="shared" si="9"/>
        <v/>
      </c>
    </row>
    <row r="100" spans="1:17">
      <c r="A100" s="88"/>
      <c r="G100" s="88"/>
      <c r="H100" s="76" t="str">
        <f>IF(ISTEXT(VLOOKUP(G100,Rubrieken!A:B,2,FALSE)),VLOOKUP(G100,Rubrieken!A:B,2,FALSE),"")</f>
        <v/>
      </c>
      <c r="I100" s="87">
        <f t="shared" si="10"/>
        <v>0</v>
      </c>
      <c r="J100" s="76" t="str">
        <f t="shared" si="11"/>
        <v/>
      </c>
      <c r="K100" s="76" t="str">
        <f t="shared" si="12"/>
        <v/>
      </c>
      <c r="L100" s="152" t="str">
        <f t="shared" si="13"/>
        <v/>
      </c>
      <c r="M100" s="76" t="str">
        <f t="shared" si="14"/>
        <v/>
      </c>
      <c r="N100" s="76" t="str">
        <f t="shared" si="15"/>
        <v/>
      </c>
      <c r="O100" s="76" t="str">
        <f t="shared" si="16"/>
        <v/>
      </c>
      <c r="P100" s="76" t="str">
        <f t="shared" si="17"/>
        <v/>
      </c>
      <c r="Q100" s="76" t="str">
        <f t="shared" si="9"/>
        <v/>
      </c>
    </row>
    <row r="101" spans="1:17">
      <c r="A101" s="88"/>
      <c r="G101" s="88"/>
      <c r="H101" s="76" t="str">
        <f>IF(ISTEXT(VLOOKUP(G101,Rubrieken!A:B,2,FALSE)),VLOOKUP(G101,Rubrieken!A:B,2,FALSE),"")</f>
        <v/>
      </c>
      <c r="I101" s="87">
        <f t="shared" si="10"/>
        <v>0</v>
      </c>
      <c r="J101" s="76" t="str">
        <f t="shared" si="11"/>
        <v/>
      </c>
      <c r="K101" s="76" t="str">
        <f t="shared" si="12"/>
        <v/>
      </c>
      <c r="L101" s="152" t="str">
        <f t="shared" si="13"/>
        <v/>
      </c>
      <c r="M101" s="76" t="str">
        <f t="shared" si="14"/>
        <v/>
      </c>
      <c r="N101" s="76" t="str">
        <f t="shared" si="15"/>
        <v/>
      </c>
      <c r="O101" s="76" t="str">
        <f t="shared" si="16"/>
        <v/>
      </c>
      <c r="P101" s="76" t="str">
        <f t="shared" si="17"/>
        <v/>
      </c>
      <c r="Q101" s="76" t="str">
        <f t="shared" si="9"/>
        <v/>
      </c>
    </row>
    <row r="102" spans="1:17">
      <c r="A102" s="88"/>
      <c r="G102" s="88"/>
      <c r="H102" s="76" t="str">
        <f>IF(ISTEXT(VLOOKUP(G102,Rubrieken!A:B,2,FALSE)),VLOOKUP(G102,Rubrieken!A:B,2,FALSE),"")</f>
        <v/>
      </c>
      <c r="I102" s="87">
        <f t="shared" si="10"/>
        <v>0</v>
      </c>
      <c r="J102" s="76" t="str">
        <f t="shared" si="11"/>
        <v/>
      </c>
      <c r="K102" s="76" t="str">
        <f t="shared" si="12"/>
        <v/>
      </c>
      <c r="L102" s="152" t="str">
        <f t="shared" si="13"/>
        <v/>
      </c>
      <c r="M102" s="76" t="str">
        <f t="shared" si="14"/>
        <v/>
      </c>
      <c r="N102" s="76" t="str">
        <f t="shared" si="15"/>
        <v/>
      </c>
      <c r="O102" s="76" t="str">
        <f t="shared" si="16"/>
        <v/>
      </c>
      <c r="P102" s="76" t="str">
        <f t="shared" si="17"/>
        <v/>
      </c>
      <c r="Q102" s="76" t="str">
        <f t="shared" si="9"/>
        <v/>
      </c>
    </row>
    <row r="103" spans="1:17">
      <c r="A103" s="88"/>
      <c r="G103" s="88"/>
      <c r="H103" s="76" t="str">
        <f>IF(ISTEXT(VLOOKUP(G103,Rubrieken!A:B,2,FALSE)),VLOOKUP(G103,Rubrieken!A:B,2,FALSE),"")</f>
        <v/>
      </c>
      <c r="I103" s="87">
        <f t="shared" si="10"/>
        <v>0</v>
      </c>
      <c r="J103" s="76" t="str">
        <f t="shared" si="11"/>
        <v/>
      </c>
      <c r="K103" s="76" t="str">
        <f t="shared" si="12"/>
        <v/>
      </c>
      <c r="L103" s="152" t="str">
        <f t="shared" si="13"/>
        <v/>
      </c>
      <c r="M103" s="76" t="str">
        <f t="shared" si="14"/>
        <v/>
      </c>
      <c r="N103" s="76" t="str">
        <f t="shared" si="15"/>
        <v/>
      </c>
      <c r="O103" s="76" t="str">
        <f t="shared" si="16"/>
        <v/>
      </c>
      <c r="P103" s="76" t="str">
        <f t="shared" si="17"/>
        <v/>
      </c>
      <c r="Q103" s="76" t="str">
        <f t="shared" si="9"/>
        <v/>
      </c>
    </row>
    <row r="104" spans="1:17">
      <c r="A104" s="88"/>
      <c r="G104" s="88"/>
      <c r="H104" s="76" t="str">
        <f>IF(ISTEXT(VLOOKUP(G104,Rubrieken!A:B,2,FALSE)),VLOOKUP(G104,Rubrieken!A:B,2,FALSE),"")</f>
        <v/>
      </c>
      <c r="I104" s="87">
        <f t="shared" si="10"/>
        <v>0</v>
      </c>
      <c r="J104" s="76" t="str">
        <f t="shared" si="11"/>
        <v/>
      </c>
      <c r="K104" s="76" t="str">
        <f t="shared" si="12"/>
        <v/>
      </c>
      <c r="L104" s="152" t="str">
        <f t="shared" si="13"/>
        <v/>
      </c>
      <c r="M104" s="76" t="str">
        <f t="shared" si="14"/>
        <v/>
      </c>
      <c r="N104" s="76" t="str">
        <f t="shared" si="15"/>
        <v/>
      </c>
      <c r="O104" s="76" t="str">
        <f t="shared" si="16"/>
        <v/>
      </c>
      <c r="P104" s="76" t="str">
        <f t="shared" si="17"/>
        <v/>
      </c>
      <c r="Q104" s="76" t="str">
        <f t="shared" si="9"/>
        <v/>
      </c>
    </row>
    <row r="105" spans="1:17">
      <c r="A105" s="88"/>
      <c r="G105" s="88"/>
      <c r="H105" s="76" t="str">
        <f>IF(ISTEXT(VLOOKUP(G105,Rubrieken!A:B,2,FALSE)),VLOOKUP(G105,Rubrieken!A:B,2,FALSE),"")</f>
        <v/>
      </c>
      <c r="I105" s="87">
        <f t="shared" si="10"/>
        <v>0</v>
      </c>
      <c r="J105" s="76" t="str">
        <f t="shared" si="11"/>
        <v/>
      </c>
      <c r="K105" s="76" t="str">
        <f t="shared" si="12"/>
        <v/>
      </c>
      <c r="L105" s="152" t="str">
        <f t="shared" si="13"/>
        <v/>
      </c>
      <c r="M105" s="76" t="str">
        <f t="shared" si="14"/>
        <v/>
      </c>
      <c r="N105" s="76" t="str">
        <f t="shared" si="15"/>
        <v/>
      </c>
      <c r="O105" s="76" t="str">
        <f t="shared" si="16"/>
        <v/>
      </c>
      <c r="P105" s="76" t="str">
        <f t="shared" si="17"/>
        <v/>
      </c>
      <c r="Q105" s="76" t="str">
        <f t="shared" si="9"/>
        <v/>
      </c>
    </row>
    <row r="106" spans="1:17">
      <c r="A106" s="88"/>
      <c r="G106" s="88"/>
      <c r="H106" s="76" t="str">
        <f>IF(ISTEXT(VLOOKUP(G106,Rubrieken!A:B,2,FALSE)),VLOOKUP(G106,Rubrieken!A:B,2,FALSE),"")</f>
        <v/>
      </c>
      <c r="I106" s="87">
        <f t="shared" si="10"/>
        <v>0</v>
      </c>
      <c r="J106" s="76" t="str">
        <f t="shared" si="11"/>
        <v/>
      </c>
      <c r="K106" s="76" t="str">
        <f t="shared" si="12"/>
        <v/>
      </c>
      <c r="L106" s="152" t="str">
        <f t="shared" si="13"/>
        <v/>
      </c>
      <c r="M106" s="76" t="str">
        <f t="shared" si="14"/>
        <v/>
      </c>
      <c r="N106" s="76" t="str">
        <f t="shared" si="15"/>
        <v/>
      </c>
      <c r="O106" s="76" t="str">
        <f t="shared" si="16"/>
        <v/>
      </c>
      <c r="P106" s="76" t="str">
        <f t="shared" si="17"/>
        <v/>
      </c>
      <c r="Q106" s="76" t="str">
        <f t="shared" si="9"/>
        <v/>
      </c>
    </row>
    <row r="107" spans="1:17">
      <c r="A107" s="88"/>
      <c r="G107" s="88"/>
      <c r="H107" s="76" t="str">
        <f>IF(ISTEXT(VLOOKUP(G107,Rubrieken!A:B,2,FALSE)),VLOOKUP(G107,Rubrieken!A:B,2,FALSE),"")</f>
        <v/>
      </c>
      <c r="I107" s="87">
        <f t="shared" si="10"/>
        <v>0</v>
      </c>
      <c r="J107" s="76" t="str">
        <f t="shared" si="11"/>
        <v/>
      </c>
      <c r="K107" s="76" t="str">
        <f t="shared" si="12"/>
        <v/>
      </c>
      <c r="L107" s="152" t="str">
        <f t="shared" si="13"/>
        <v/>
      </c>
      <c r="M107" s="76" t="str">
        <f t="shared" si="14"/>
        <v/>
      </c>
      <c r="N107" s="76" t="str">
        <f t="shared" si="15"/>
        <v/>
      </c>
      <c r="O107" s="76" t="str">
        <f t="shared" si="16"/>
        <v/>
      </c>
      <c r="P107" s="76" t="str">
        <f t="shared" si="17"/>
        <v/>
      </c>
      <c r="Q107" s="76" t="str">
        <f t="shared" si="9"/>
        <v/>
      </c>
    </row>
    <row r="108" spans="1:17">
      <c r="A108" s="88"/>
      <c r="G108" s="88"/>
      <c r="H108" s="76" t="str">
        <f>IF(ISTEXT(VLOOKUP(G108,Rubrieken!A:B,2,FALSE)),VLOOKUP(G108,Rubrieken!A:B,2,FALSE),"")</f>
        <v/>
      </c>
      <c r="I108" s="87">
        <f t="shared" si="10"/>
        <v>0</v>
      </c>
      <c r="J108" s="76" t="str">
        <f t="shared" si="11"/>
        <v/>
      </c>
      <c r="K108" s="76" t="str">
        <f t="shared" si="12"/>
        <v/>
      </c>
      <c r="L108" s="152" t="str">
        <f t="shared" si="13"/>
        <v/>
      </c>
      <c r="M108" s="76" t="str">
        <f t="shared" si="14"/>
        <v/>
      </c>
      <c r="N108" s="76" t="str">
        <f t="shared" si="15"/>
        <v/>
      </c>
      <c r="O108" s="76" t="str">
        <f t="shared" si="16"/>
        <v/>
      </c>
      <c r="P108" s="76" t="str">
        <f t="shared" si="17"/>
        <v/>
      </c>
      <c r="Q108" s="76" t="str">
        <f t="shared" si="9"/>
        <v/>
      </c>
    </row>
    <row r="109" spans="1:17">
      <c r="A109" s="88"/>
      <c r="G109" s="88"/>
      <c r="H109" s="76" t="str">
        <f>IF(ISTEXT(VLOOKUP(G109,Rubrieken!A:B,2,FALSE)),VLOOKUP(G109,Rubrieken!A:B,2,FALSE),"")</f>
        <v/>
      </c>
      <c r="I109" s="87">
        <f t="shared" si="10"/>
        <v>0</v>
      </c>
      <c r="J109" s="76" t="str">
        <f t="shared" si="11"/>
        <v/>
      </c>
      <c r="K109" s="76" t="str">
        <f t="shared" si="12"/>
        <v/>
      </c>
      <c r="L109" s="152" t="str">
        <f t="shared" si="13"/>
        <v/>
      </c>
      <c r="M109" s="76" t="str">
        <f t="shared" si="14"/>
        <v/>
      </c>
      <c r="N109" s="76" t="str">
        <f t="shared" si="15"/>
        <v/>
      </c>
      <c r="O109" s="76" t="str">
        <f t="shared" si="16"/>
        <v/>
      </c>
      <c r="P109" s="76" t="str">
        <f t="shared" si="17"/>
        <v/>
      </c>
      <c r="Q109" s="76" t="str">
        <f t="shared" si="9"/>
        <v/>
      </c>
    </row>
    <row r="110" spans="1:17">
      <c r="A110" s="88"/>
      <c r="G110" s="88"/>
      <c r="H110" s="76" t="str">
        <f>IF(ISTEXT(VLOOKUP(G110,Rubrieken!A:B,2,FALSE)),VLOOKUP(G110,Rubrieken!A:B,2,FALSE),"")</f>
        <v/>
      </c>
      <c r="I110" s="87">
        <f t="shared" si="10"/>
        <v>0</v>
      </c>
      <c r="J110" s="76" t="str">
        <f t="shared" si="11"/>
        <v/>
      </c>
      <c r="K110" s="76" t="str">
        <f t="shared" si="12"/>
        <v/>
      </c>
      <c r="L110" s="152" t="str">
        <f t="shared" si="13"/>
        <v/>
      </c>
      <c r="M110" s="76" t="str">
        <f t="shared" si="14"/>
        <v/>
      </c>
      <c r="N110" s="76" t="str">
        <f t="shared" si="15"/>
        <v/>
      </c>
      <c r="O110" s="76" t="str">
        <f t="shared" si="16"/>
        <v/>
      </c>
      <c r="P110" s="76" t="str">
        <f t="shared" si="17"/>
        <v/>
      </c>
      <c r="Q110" s="76" t="str">
        <f t="shared" si="9"/>
        <v/>
      </c>
    </row>
    <row r="111" spans="1:17">
      <c r="A111" s="88"/>
      <c r="G111" s="88"/>
      <c r="H111" s="76" t="str">
        <f>IF(ISTEXT(VLOOKUP(G111,Rubrieken!A:B,2,FALSE)),VLOOKUP(G111,Rubrieken!A:B,2,FALSE),"")</f>
        <v/>
      </c>
      <c r="I111" s="87">
        <f t="shared" si="10"/>
        <v>0</v>
      </c>
      <c r="J111" s="76" t="str">
        <f t="shared" si="11"/>
        <v/>
      </c>
      <c r="K111" s="76" t="str">
        <f t="shared" si="12"/>
        <v/>
      </c>
      <c r="L111" s="152" t="str">
        <f t="shared" si="13"/>
        <v/>
      </c>
      <c r="M111" s="76" t="str">
        <f t="shared" si="14"/>
        <v/>
      </c>
      <c r="N111" s="76" t="str">
        <f t="shared" si="15"/>
        <v/>
      </c>
      <c r="O111" s="76" t="str">
        <f t="shared" si="16"/>
        <v/>
      </c>
      <c r="P111" s="76" t="str">
        <f t="shared" si="17"/>
        <v/>
      </c>
      <c r="Q111" s="76" t="str">
        <f t="shared" si="9"/>
        <v/>
      </c>
    </row>
    <row r="112" spans="1:17">
      <c r="A112" s="88"/>
      <c r="G112" s="88"/>
      <c r="H112" s="76" t="str">
        <f>IF(ISTEXT(VLOOKUP(G112,Rubrieken!A:B,2,FALSE)),VLOOKUP(G112,Rubrieken!A:B,2,FALSE),"")</f>
        <v/>
      </c>
      <c r="I112" s="87">
        <f t="shared" si="10"/>
        <v>0</v>
      </c>
      <c r="J112" s="76" t="str">
        <f t="shared" si="11"/>
        <v/>
      </c>
      <c r="K112" s="76" t="str">
        <f t="shared" si="12"/>
        <v/>
      </c>
      <c r="L112" s="152" t="str">
        <f t="shared" si="13"/>
        <v/>
      </c>
      <c r="M112" s="76" t="str">
        <f t="shared" si="14"/>
        <v/>
      </c>
      <c r="N112" s="76" t="str">
        <f t="shared" si="15"/>
        <v/>
      </c>
      <c r="O112" s="76" t="str">
        <f t="shared" si="16"/>
        <v/>
      </c>
      <c r="P112" s="76" t="str">
        <f t="shared" si="17"/>
        <v/>
      </c>
      <c r="Q112" s="76" t="str">
        <f t="shared" si="9"/>
        <v/>
      </c>
    </row>
    <row r="113" spans="1:17">
      <c r="A113" s="88"/>
      <c r="G113" s="88"/>
      <c r="H113" s="76" t="str">
        <f>IF(ISTEXT(VLOOKUP(G113,Rubrieken!A:B,2,FALSE)),VLOOKUP(G113,Rubrieken!A:B,2,FALSE),"")</f>
        <v/>
      </c>
      <c r="I113" s="87">
        <f t="shared" si="10"/>
        <v>0</v>
      </c>
      <c r="J113" s="76" t="str">
        <f t="shared" si="11"/>
        <v/>
      </c>
      <c r="K113" s="76" t="str">
        <f t="shared" si="12"/>
        <v/>
      </c>
      <c r="L113" s="152" t="str">
        <f t="shared" si="13"/>
        <v/>
      </c>
      <c r="M113" s="76" t="str">
        <f t="shared" si="14"/>
        <v/>
      </c>
      <c r="N113" s="76" t="str">
        <f t="shared" si="15"/>
        <v/>
      </c>
      <c r="O113" s="76" t="str">
        <f t="shared" si="16"/>
        <v/>
      </c>
      <c r="P113" s="76" t="str">
        <f t="shared" si="17"/>
        <v/>
      </c>
      <c r="Q113" s="76" t="str">
        <f t="shared" si="9"/>
        <v/>
      </c>
    </row>
    <row r="114" spans="1:17">
      <c r="A114" s="88"/>
      <c r="G114" s="88"/>
      <c r="H114" s="76" t="str">
        <f>IF(ISTEXT(VLOOKUP(G114,Rubrieken!A:B,2,FALSE)),VLOOKUP(G114,Rubrieken!A:B,2,FALSE),"")</f>
        <v/>
      </c>
      <c r="I114" s="87">
        <f t="shared" si="10"/>
        <v>0</v>
      </c>
      <c r="J114" s="76" t="str">
        <f t="shared" si="11"/>
        <v/>
      </c>
      <c r="K114" s="76" t="str">
        <f t="shared" si="12"/>
        <v/>
      </c>
      <c r="L114" s="152" t="str">
        <f t="shared" si="13"/>
        <v/>
      </c>
      <c r="M114" s="76" t="str">
        <f t="shared" si="14"/>
        <v/>
      </c>
      <c r="N114" s="76" t="str">
        <f t="shared" si="15"/>
        <v/>
      </c>
      <c r="O114" s="76" t="str">
        <f t="shared" si="16"/>
        <v/>
      </c>
      <c r="P114" s="76" t="str">
        <f t="shared" si="17"/>
        <v/>
      </c>
      <c r="Q114" s="76" t="str">
        <f t="shared" si="9"/>
        <v/>
      </c>
    </row>
    <row r="115" spans="1:17">
      <c r="A115" s="88"/>
      <c r="G115" s="88"/>
      <c r="H115" s="76" t="str">
        <f>IF(ISTEXT(VLOOKUP(G115,Rubrieken!A:B,2,FALSE)),VLOOKUP(G115,Rubrieken!A:B,2,FALSE),"")</f>
        <v/>
      </c>
      <c r="I115" s="87">
        <f t="shared" si="10"/>
        <v>0</v>
      </c>
      <c r="J115" s="76" t="str">
        <f t="shared" si="11"/>
        <v/>
      </c>
      <c r="K115" s="76" t="str">
        <f t="shared" si="12"/>
        <v/>
      </c>
      <c r="L115" s="152" t="str">
        <f t="shared" si="13"/>
        <v/>
      </c>
      <c r="M115" s="76" t="str">
        <f t="shared" si="14"/>
        <v/>
      </c>
      <c r="N115" s="76" t="str">
        <f t="shared" si="15"/>
        <v/>
      </c>
      <c r="O115" s="76" t="str">
        <f t="shared" si="16"/>
        <v/>
      </c>
      <c r="P115" s="76" t="str">
        <f t="shared" si="17"/>
        <v/>
      </c>
      <c r="Q115" s="76" t="str">
        <f t="shared" si="9"/>
        <v/>
      </c>
    </row>
    <row r="116" spans="1:17">
      <c r="A116" s="88"/>
      <c r="G116" s="88"/>
      <c r="H116" s="76" t="str">
        <f>IF(ISTEXT(VLOOKUP(G116,Rubrieken!A:B,2,FALSE)),VLOOKUP(G116,Rubrieken!A:B,2,FALSE),"")</f>
        <v/>
      </c>
      <c r="I116" s="87">
        <f t="shared" si="10"/>
        <v>0</v>
      </c>
      <c r="J116" s="76" t="str">
        <f t="shared" si="11"/>
        <v/>
      </c>
      <c r="K116" s="76" t="str">
        <f t="shared" si="12"/>
        <v/>
      </c>
      <c r="L116" s="152" t="str">
        <f t="shared" si="13"/>
        <v/>
      </c>
      <c r="M116" s="76" t="str">
        <f t="shared" si="14"/>
        <v/>
      </c>
      <c r="N116" s="76" t="str">
        <f t="shared" si="15"/>
        <v/>
      </c>
      <c r="O116" s="76" t="str">
        <f t="shared" si="16"/>
        <v/>
      </c>
      <c r="P116" s="76" t="str">
        <f t="shared" si="17"/>
        <v/>
      </c>
      <c r="Q116" s="76" t="str">
        <f t="shared" si="9"/>
        <v/>
      </c>
    </row>
    <row r="117" spans="1:17">
      <c r="A117" s="88"/>
      <c r="G117" s="88"/>
      <c r="H117" s="76" t="str">
        <f>IF(ISTEXT(VLOOKUP(G117,Rubrieken!A:B,2,FALSE)),VLOOKUP(G117,Rubrieken!A:B,2,FALSE),"")</f>
        <v/>
      </c>
      <c r="I117" s="87">
        <f t="shared" si="10"/>
        <v>0</v>
      </c>
      <c r="J117" s="76" t="str">
        <f t="shared" si="11"/>
        <v/>
      </c>
      <c r="K117" s="76" t="str">
        <f t="shared" si="12"/>
        <v/>
      </c>
      <c r="L117" s="152" t="str">
        <f t="shared" si="13"/>
        <v/>
      </c>
      <c r="M117" s="76" t="str">
        <f t="shared" si="14"/>
        <v/>
      </c>
      <c r="N117" s="76" t="str">
        <f t="shared" si="15"/>
        <v/>
      </c>
      <c r="O117" s="76" t="str">
        <f t="shared" si="16"/>
        <v/>
      </c>
      <c r="P117" s="76" t="str">
        <f t="shared" si="17"/>
        <v/>
      </c>
      <c r="Q117" s="76" t="str">
        <f t="shared" si="9"/>
        <v/>
      </c>
    </row>
    <row r="118" spans="1:17">
      <c r="A118" s="88"/>
      <c r="G118" s="88"/>
      <c r="H118" s="76" t="str">
        <f>IF(ISTEXT(VLOOKUP(G118,Rubrieken!A:B,2,FALSE)),VLOOKUP(G118,Rubrieken!A:B,2,FALSE),"")</f>
        <v/>
      </c>
      <c r="I118" s="87">
        <f t="shared" si="10"/>
        <v>0</v>
      </c>
      <c r="J118" s="76" t="str">
        <f t="shared" si="11"/>
        <v/>
      </c>
      <c r="K118" s="76" t="str">
        <f t="shared" si="12"/>
        <v/>
      </c>
      <c r="L118" s="152" t="str">
        <f t="shared" si="13"/>
        <v/>
      </c>
      <c r="M118" s="76" t="str">
        <f t="shared" si="14"/>
        <v/>
      </c>
      <c r="N118" s="76" t="str">
        <f t="shared" si="15"/>
        <v/>
      </c>
      <c r="O118" s="76" t="str">
        <f t="shared" si="16"/>
        <v/>
      </c>
      <c r="P118" s="76" t="str">
        <f t="shared" si="17"/>
        <v/>
      </c>
      <c r="Q118" s="76" t="str">
        <f t="shared" si="9"/>
        <v/>
      </c>
    </row>
    <row r="119" spans="1:17">
      <c r="A119" s="88"/>
      <c r="G119" s="88"/>
      <c r="H119" s="76" t="str">
        <f>IF(ISTEXT(VLOOKUP(G119,Rubrieken!A:B,2,FALSE)),VLOOKUP(G119,Rubrieken!A:B,2,FALSE),"")</f>
        <v/>
      </c>
      <c r="I119" s="87">
        <f t="shared" si="10"/>
        <v>0</v>
      </c>
      <c r="J119" s="76" t="str">
        <f t="shared" si="11"/>
        <v/>
      </c>
      <c r="K119" s="76" t="str">
        <f t="shared" si="12"/>
        <v/>
      </c>
      <c r="L119" s="152" t="str">
        <f t="shared" si="13"/>
        <v/>
      </c>
      <c r="M119" s="76" t="str">
        <f t="shared" si="14"/>
        <v/>
      </c>
      <c r="N119" s="76" t="str">
        <f t="shared" si="15"/>
        <v/>
      </c>
      <c r="O119" s="76" t="str">
        <f t="shared" si="16"/>
        <v/>
      </c>
      <c r="P119" s="76" t="str">
        <f t="shared" si="17"/>
        <v/>
      </c>
      <c r="Q119" s="76" t="str">
        <f t="shared" si="9"/>
        <v/>
      </c>
    </row>
    <row r="120" spans="1:17">
      <c r="A120" s="88"/>
      <c r="G120" s="88"/>
      <c r="H120" s="76" t="str">
        <f>IF(ISTEXT(VLOOKUP(G120,Rubrieken!A:B,2,FALSE)),VLOOKUP(G120,Rubrieken!A:B,2,FALSE),"")</f>
        <v/>
      </c>
      <c r="I120" s="87">
        <f t="shared" si="10"/>
        <v>0</v>
      </c>
      <c r="J120" s="76" t="str">
        <f t="shared" si="11"/>
        <v/>
      </c>
      <c r="K120" s="76" t="str">
        <f t="shared" si="12"/>
        <v/>
      </c>
      <c r="L120" s="152" t="str">
        <f t="shared" si="13"/>
        <v/>
      </c>
      <c r="M120" s="76" t="str">
        <f t="shared" si="14"/>
        <v/>
      </c>
      <c r="N120" s="76" t="str">
        <f t="shared" si="15"/>
        <v/>
      </c>
      <c r="O120" s="76" t="str">
        <f t="shared" si="16"/>
        <v/>
      </c>
      <c r="P120" s="76" t="str">
        <f t="shared" si="17"/>
        <v/>
      </c>
      <c r="Q120" s="76" t="str">
        <f t="shared" si="9"/>
        <v/>
      </c>
    </row>
    <row r="121" spans="1:17">
      <c r="A121" s="88"/>
      <c r="G121" s="88"/>
      <c r="H121" s="76" t="str">
        <f>IF(ISTEXT(VLOOKUP(G121,Rubrieken!A:B,2,FALSE)),VLOOKUP(G121,Rubrieken!A:B,2,FALSE),"")</f>
        <v/>
      </c>
      <c r="I121" s="87">
        <f t="shared" si="10"/>
        <v>0</v>
      </c>
      <c r="J121" s="76" t="str">
        <f t="shared" si="11"/>
        <v/>
      </c>
      <c r="K121" s="76" t="str">
        <f t="shared" si="12"/>
        <v/>
      </c>
      <c r="L121" s="152" t="str">
        <f t="shared" si="13"/>
        <v/>
      </c>
      <c r="M121" s="76" t="str">
        <f t="shared" si="14"/>
        <v/>
      </c>
      <c r="N121" s="76" t="str">
        <f t="shared" si="15"/>
        <v/>
      </c>
      <c r="O121" s="76" t="str">
        <f t="shared" si="16"/>
        <v/>
      </c>
      <c r="P121" s="76" t="str">
        <f t="shared" si="17"/>
        <v/>
      </c>
      <c r="Q121" s="76" t="str">
        <f t="shared" si="9"/>
        <v/>
      </c>
    </row>
    <row r="122" spans="1:17">
      <c r="A122" s="88"/>
      <c r="G122" s="88"/>
      <c r="H122" s="76" t="str">
        <f>IF(ISTEXT(VLOOKUP(G122,Rubrieken!A:B,2,FALSE)),VLOOKUP(G122,Rubrieken!A:B,2,FALSE),"")</f>
        <v/>
      </c>
      <c r="I122" s="87">
        <f t="shared" si="10"/>
        <v>0</v>
      </c>
      <c r="J122" s="76" t="str">
        <f t="shared" si="11"/>
        <v/>
      </c>
      <c r="K122" s="76" t="str">
        <f t="shared" si="12"/>
        <v/>
      </c>
      <c r="L122" s="152" t="str">
        <f t="shared" si="13"/>
        <v/>
      </c>
      <c r="M122" s="76" t="str">
        <f t="shared" si="14"/>
        <v/>
      </c>
      <c r="N122" s="76" t="str">
        <f t="shared" si="15"/>
        <v/>
      </c>
      <c r="O122" s="76" t="str">
        <f t="shared" si="16"/>
        <v/>
      </c>
      <c r="P122" s="76" t="str">
        <f t="shared" si="17"/>
        <v/>
      </c>
      <c r="Q122" s="76" t="str">
        <f t="shared" si="9"/>
        <v/>
      </c>
    </row>
    <row r="123" spans="1:17">
      <c r="A123" s="88"/>
      <c r="G123" s="88"/>
      <c r="H123" s="76" t="str">
        <f>IF(ISTEXT(VLOOKUP(G123,Rubrieken!A:B,2,FALSE)),VLOOKUP(G123,Rubrieken!A:B,2,FALSE),"")</f>
        <v/>
      </c>
      <c r="I123" s="87">
        <f t="shared" si="10"/>
        <v>0</v>
      </c>
      <c r="J123" s="76" t="str">
        <f t="shared" si="11"/>
        <v/>
      </c>
      <c r="K123" s="76" t="str">
        <f t="shared" si="12"/>
        <v/>
      </c>
      <c r="L123" s="152" t="str">
        <f t="shared" si="13"/>
        <v/>
      </c>
      <c r="M123" s="76" t="str">
        <f t="shared" si="14"/>
        <v/>
      </c>
      <c r="N123" s="76" t="str">
        <f t="shared" si="15"/>
        <v/>
      </c>
      <c r="O123" s="76" t="str">
        <f t="shared" si="16"/>
        <v/>
      </c>
      <c r="P123" s="76" t="str">
        <f t="shared" si="17"/>
        <v/>
      </c>
      <c r="Q123" s="76" t="str">
        <f t="shared" si="9"/>
        <v/>
      </c>
    </row>
    <row r="124" spans="1:17">
      <c r="A124" s="88"/>
      <c r="G124" s="88"/>
      <c r="H124" s="76" t="str">
        <f>IF(ISTEXT(VLOOKUP(G124,Rubrieken!A:B,2,FALSE)),VLOOKUP(G124,Rubrieken!A:B,2,FALSE),"")</f>
        <v/>
      </c>
      <c r="I124" s="87">
        <f t="shared" si="10"/>
        <v>0</v>
      </c>
      <c r="J124" s="76" t="str">
        <f t="shared" si="11"/>
        <v/>
      </c>
      <c r="K124" s="76" t="str">
        <f t="shared" si="12"/>
        <v/>
      </c>
      <c r="L124" s="152" t="str">
        <f t="shared" si="13"/>
        <v/>
      </c>
      <c r="M124" s="76" t="str">
        <f t="shared" si="14"/>
        <v/>
      </c>
      <c r="N124" s="76" t="str">
        <f t="shared" si="15"/>
        <v/>
      </c>
      <c r="O124" s="76" t="str">
        <f t="shared" si="16"/>
        <v/>
      </c>
      <c r="P124" s="76" t="str">
        <f t="shared" si="17"/>
        <v/>
      </c>
      <c r="Q124" s="76" t="str">
        <f t="shared" si="9"/>
        <v/>
      </c>
    </row>
    <row r="125" spans="1:17">
      <c r="A125" s="88"/>
      <c r="G125" s="88"/>
      <c r="H125" s="76" t="str">
        <f>IF(ISTEXT(VLOOKUP(G125,Rubrieken!A:B,2,FALSE)),VLOOKUP(G125,Rubrieken!A:B,2,FALSE),"")</f>
        <v/>
      </c>
      <c r="I125" s="87">
        <f t="shared" si="10"/>
        <v>0</v>
      </c>
      <c r="J125" s="76" t="str">
        <f t="shared" si="11"/>
        <v/>
      </c>
      <c r="K125" s="76" t="str">
        <f t="shared" si="12"/>
        <v/>
      </c>
      <c r="L125" s="152" t="str">
        <f t="shared" si="13"/>
        <v/>
      </c>
      <c r="M125" s="76" t="str">
        <f t="shared" si="14"/>
        <v/>
      </c>
      <c r="N125" s="76" t="str">
        <f t="shared" si="15"/>
        <v/>
      </c>
      <c r="O125" s="76" t="str">
        <f t="shared" si="16"/>
        <v/>
      </c>
      <c r="P125" s="76" t="str">
        <f t="shared" si="17"/>
        <v/>
      </c>
      <c r="Q125" s="76" t="str">
        <f t="shared" si="9"/>
        <v/>
      </c>
    </row>
    <row r="126" spans="1:17">
      <c r="A126" s="88"/>
      <c r="G126" s="88"/>
      <c r="H126" s="76" t="str">
        <f>IF(ISTEXT(VLOOKUP(G126,Rubrieken!A:B,2,FALSE)),VLOOKUP(G126,Rubrieken!A:B,2,FALSE),"")</f>
        <v/>
      </c>
      <c r="I126" s="87">
        <f t="shared" si="10"/>
        <v>0</v>
      </c>
      <c r="J126" s="76" t="str">
        <f t="shared" si="11"/>
        <v/>
      </c>
      <c r="K126" s="76" t="str">
        <f t="shared" si="12"/>
        <v/>
      </c>
      <c r="L126" s="152" t="str">
        <f t="shared" si="13"/>
        <v/>
      </c>
      <c r="M126" s="76" t="str">
        <f t="shared" si="14"/>
        <v/>
      </c>
      <c r="N126" s="76" t="str">
        <f t="shared" si="15"/>
        <v/>
      </c>
      <c r="O126" s="76" t="str">
        <f t="shared" si="16"/>
        <v/>
      </c>
      <c r="P126" s="76" t="str">
        <f t="shared" si="17"/>
        <v/>
      </c>
      <c r="Q126" s="76" t="str">
        <f t="shared" si="9"/>
        <v/>
      </c>
    </row>
    <row r="127" spans="1:17">
      <c r="A127" s="88"/>
      <c r="G127" s="88"/>
      <c r="H127" s="76" t="str">
        <f>IF(ISTEXT(VLOOKUP(G127,Rubrieken!A:B,2,FALSE)),VLOOKUP(G127,Rubrieken!A:B,2,FALSE),"")</f>
        <v/>
      </c>
      <c r="I127" s="87">
        <f t="shared" si="10"/>
        <v>0</v>
      </c>
      <c r="J127" s="76" t="str">
        <f t="shared" si="11"/>
        <v/>
      </c>
      <c r="K127" s="76" t="str">
        <f t="shared" si="12"/>
        <v/>
      </c>
      <c r="L127" s="152" t="str">
        <f t="shared" si="13"/>
        <v/>
      </c>
      <c r="M127" s="76" t="str">
        <f t="shared" si="14"/>
        <v/>
      </c>
      <c r="N127" s="76" t="str">
        <f t="shared" si="15"/>
        <v/>
      </c>
      <c r="O127" s="76" t="str">
        <f t="shared" si="16"/>
        <v/>
      </c>
      <c r="P127" s="76" t="str">
        <f t="shared" si="17"/>
        <v/>
      </c>
      <c r="Q127" s="76" t="str">
        <f t="shared" si="9"/>
        <v/>
      </c>
    </row>
    <row r="128" spans="1:17">
      <c r="A128" s="88"/>
      <c r="G128" s="88"/>
      <c r="H128" s="76" t="str">
        <f>IF(ISTEXT(VLOOKUP(G128,Rubrieken!A:B,2,FALSE)),VLOOKUP(G128,Rubrieken!A:B,2,FALSE),"")</f>
        <v/>
      </c>
      <c r="I128" s="87">
        <f t="shared" si="10"/>
        <v>0</v>
      </c>
      <c r="J128" s="76" t="str">
        <f t="shared" si="11"/>
        <v/>
      </c>
      <c r="K128" s="76" t="str">
        <f t="shared" si="12"/>
        <v/>
      </c>
      <c r="L128" s="152" t="str">
        <f t="shared" si="13"/>
        <v/>
      </c>
      <c r="M128" s="76" t="str">
        <f t="shared" si="14"/>
        <v/>
      </c>
      <c r="N128" s="76" t="str">
        <f t="shared" si="15"/>
        <v/>
      </c>
      <c r="O128" s="76" t="str">
        <f t="shared" si="16"/>
        <v/>
      </c>
      <c r="P128" s="76" t="str">
        <f t="shared" si="17"/>
        <v/>
      </c>
      <c r="Q128" s="76" t="str">
        <f t="shared" si="9"/>
        <v/>
      </c>
    </row>
    <row r="129" spans="1:17">
      <c r="A129" s="88"/>
      <c r="G129" s="88"/>
      <c r="H129" s="76" t="str">
        <f>IF(ISTEXT(VLOOKUP(G129,Rubrieken!A:B,2,FALSE)),VLOOKUP(G129,Rubrieken!A:B,2,FALSE),"")</f>
        <v/>
      </c>
      <c r="I129" s="87">
        <f t="shared" si="10"/>
        <v>0</v>
      </c>
      <c r="J129" s="76" t="str">
        <f t="shared" si="11"/>
        <v/>
      </c>
      <c r="K129" s="76" t="str">
        <f t="shared" si="12"/>
        <v/>
      </c>
      <c r="L129" s="152" t="str">
        <f t="shared" si="13"/>
        <v/>
      </c>
      <c r="M129" s="76" t="str">
        <f t="shared" si="14"/>
        <v/>
      </c>
      <c r="N129" s="76" t="str">
        <f t="shared" si="15"/>
        <v/>
      </c>
      <c r="O129" s="76" t="str">
        <f t="shared" si="16"/>
        <v/>
      </c>
      <c r="P129" s="76" t="str">
        <f t="shared" si="17"/>
        <v/>
      </c>
      <c r="Q129" s="76" t="str">
        <f t="shared" si="9"/>
        <v/>
      </c>
    </row>
    <row r="130" spans="1:17">
      <c r="A130" s="88"/>
      <c r="G130" s="88"/>
      <c r="H130" s="76" t="str">
        <f>IF(ISTEXT(VLOOKUP(G130,Rubrieken!A:B,2,FALSE)),VLOOKUP(G130,Rubrieken!A:B,2,FALSE),"")</f>
        <v/>
      </c>
      <c r="I130" s="87">
        <f t="shared" si="10"/>
        <v>0</v>
      </c>
      <c r="J130" s="76" t="str">
        <f t="shared" si="11"/>
        <v/>
      </c>
      <c r="K130" s="76" t="str">
        <f t="shared" si="12"/>
        <v/>
      </c>
      <c r="L130" s="152" t="str">
        <f t="shared" si="13"/>
        <v/>
      </c>
      <c r="M130" s="76" t="str">
        <f t="shared" si="14"/>
        <v/>
      </c>
      <c r="N130" s="76" t="str">
        <f t="shared" si="15"/>
        <v/>
      </c>
      <c r="O130" s="76" t="str">
        <f t="shared" si="16"/>
        <v/>
      </c>
      <c r="P130" s="76" t="str">
        <f t="shared" si="17"/>
        <v/>
      </c>
      <c r="Q130" s="76" t="str">
        <f t="shared" si="9"/>
        <v/>
      </c>
    </row>
    <row r="131" spans="1:17">
      <c r="A131" s="88"/>
      <c r="G131" s="88"/>
      <c r="H131" s="76" t="str">
        <f>IF(ISTEXT(VLOOKUP(G131,Rubrieken!A:B,2,FALSE)),VLOOKUP(G131,Rubrieken!A:B,2,FALSE),"")</f>
        <v/>
      </c>
      <c r="I131" s="87">
        <f t="shared" si="10"/>
        <v>0</v>
      </c>
      <c r="J131" s="76" t="str">
        <f t="shared" si="11"/>
        <v/>
      </c>
      <c r="K131" s="76" t="str">
        <f t="shared" si="12"/>
        <v/>
      </c>
      <c r="L131" s="152" t="str">
        <f t="shared" si="13"/>
        <v/>
      </c>
      <c r="M131" s="76" t="str">
        <f t="shared" si="14"/>
        <v/>
      </c>
      <c r="N131" s="76" t="str">
        <f t="shared" si="15"/>
        <v/>
      </c>
      <c r="O131" s="76" t="str">
        <f t="shared" si="16"/>
        <v/>
      </c>
      <c r="P131" s="76" t="str">
        <f t="shared" si="17"/>
        <v/>
      </c>
      <c r="Q131" s="76" t="str">
        <f t="shared" si="9"/>
        <v/>
      </c>
    </row>
    <row r="132" spans="1:17">
      <c r="A132" s="88"/>
      <c r="G132" s="88"/>
      <c r="H132" s="76" t="str">
        <f>IF(ISTEXT(VLOOKUP(G132,Rubrieken!A:B,2,FALSE)),VLOOKUP(G132,Rubrieken!A:B,2,FALSE),"")</f>
        <v/>
      </c>
      <c r="I132" s="87">
        <f t="shared" si="10"/>
        <v>0</v>
      </c>
      <c r="J132" s="76" t="str">
        <f t="shared" si="11"/>
        <v/>
      </c>
      <c r="K132" s="76" t="str">
        <f t="shared" si="12"/>
        <v/>
      </c>
      <c r="L132" s="152" t="str">
        <f t="shared" si="13"/>
        <v/>
      </c>
      <c r="M132" s="76" t="str">
        <f t="shared" si="14"/>
        <v/>
      </c>
      <c r="N132" s="76" t="str">
        <f t="shared" si="15"/>
        <v/>
      </c>
      <c r="O132" s="76" t="str">
        <f t="shared" si="16"/>
        <v/>
      </c>
      <c r="P132" s="76" t="str">
        <f t="shared" si="17"/>
        <v/>
      </c>
      <c r="Q132" s="76" t="str">
        <f t="shared" si="9"/>
        <v/>
      </c>
    </row>
    <row r="133" spans="1:17">
      <c r="A133" s="88"/>
      <c r="G133" s="88"/>
      <c r="H133" s="76" t="str">
        <f>IF(ISTEXT(VLOOKUP(G133,Rubrieken!A:B,2,FALSE)),VLOOKUP(G133,Rubrieken!A:B,2,FALSE),"")</f>
        <v/>
      </c>
      <c r="I133" s="87">
        <f t="shared" si="10"/>
        <v>0</v>
      </c>
      <c r="J133" s="76" t="str">
        <f t="shared" si="11"/>
        <v/>
      </c>
      <c r="K133" s="76" t="str">
        <f t="shared" si="12"/>
        <v/>
      </c>
      <c r="L133" s="152" t="str">
        <f t="shared" si="13"/>
        <v/>
      </c>
      <c r="M133" s="76" t="str">
        <f t="shared" si="14"/>
        <v/>
      </c>
      <c r="N133" s="76" t="str">
        <f t="shared" si="15"/>
        <v/>
      </c>
      <c r="O133" s="76" t="str">
        <f t="shared" si="16"/>
        <v/>
      </c>
      <c r="P133" s="76" t="str">
        <f t="shared" si="17"/>
        <v/>
      </c>
      <c r="Q133" s="76" t="str">
        <f t="shared" si="9"/>
        <v/>
      </c>
    </row>
    <row r="134" spans="1:17">
      <c r="A134" s="88"/>
      <c r="G134" s="88"/>
      <c r="H134" s="76" t="str">
        <f>IF(ISTEXT(VLOOKUP(G134,Rubrieken!A:B,2,FALSE)),VLOOKUP(G134,Rubrieken!A:B,2,FALSE),"")</f>
        <v/>
      </c>
      <c r="I134" s="87">
        <f t="shared" si="10"/>
        <v>0</v>
      </c>
      <c r="J134" s="76" t="str">
        <f t="shared" si="11"/>
        <v/>
      </c>
      <c r="K134" s="76" t="str">
        <f t="shared" si="12"/>
        <v/>
      </c>
      <c r="L134" s="152" t="str">
        <f t="shared" si="13"/>
        <v/>
      </c>
      <c r="M134" s="76" t="str">
        <f t="shared" si="14"/>
        <v/>
      </c>
      <c r="N134" s="76" t="str">
        <f t="shared" si="15"/>
        <v/>
      </c>
      <c r="O134" s="76" t="str">
        <f t="shared" si="16"/>
        <v/>
      </c>
      <c r="P134" s="76" t="str">
        <f t="shared" si="17"/>
        <v/>
      </c>
      <c r="Q134" s="76" t="str">
        <f t="shared" si="9"/>
        <v/>
      </c>
    </row>
    <row r="135" spans="1:17">
      <c r="A135" s="88"/>
      <c r="G135" s="88"/>
      <c r="H135" s="76" t="str">
        <f>IF(ISTEXT(VLOOKUP(G135,Rubrieken!A:B,2,FALSE)),VLOOKUP(G135,Rubrieken!A:B,2,FALSE),"")</f>
        <v/>
      </c>
      <c r="I135" s="87">
        <f t="shared" si="10"/>
        <v>0</v>
      </c>
      <c r="J135" s="76" t="str">
        <f t="shared" si="11"/>
        <v/>
      </c>
      <c r="K135" s="76" t="str">
        <f t="shared" si="12"/>
        <v/>
      </c>
      <c r="L135" s="152" t="str">
        <f t="shared" si="13"/>
        <v/>
      </c>
      <c r="M135" s="76" t="str">
        <f t="shared" si="14"/>
        <v/>
      </c>
      <c r="N135" s="76" t="str">
        <f t="shared" si="15"/>
        <v/>
      </c>
      <c r="O135" s="76" t="str">
        <f t="shared" si="16"/>
        <v/>
      </c>
      <c r="P135" s="76" t="str">
        <f t="shared" si="17"/>
        <v/>
      </c>
      <c r="Q135" s="76" t="str">
        <f t="shared" ref="Q135:Q198" si="18">IF(B135="","",CEILING(MONTH(B135)/3,1))</f>
        <v/>
      </c>
    </row>
    <row r="136" spans="1:17">
      <c r="A136" s="88"/>
      <c r="G136" s="88"/>
      <c r="H136" s="76" t="str">
        <f>IF(ISTEXT(VLOOKUP(G136,Rubrieken!A:B,2,FALSE)),VLOOKUP(G136,Rubrieken!A:B,2,FALSE),"")</f>
        <v/>
      </c>
      <c r="I136" s="87">
        <f t="shared" ref="I136:I199" si="19">D136-E136+F136</f>
        <v>0</v>
      </c>
      <c r="J136" s="76" t="str">
        <f t="shared" ref="J136:J199" si="20">CONCATENATE(K136,L136,M136,N136,O136,P136)</f>
        <v/>
      </c>
      <c r="K136" s="76" t="str">
        <f t="shared" ref="K136:K199" si="21">IF(AND(D136=0,E136=0),"",IF(H136="","Er is nog geen rubriek ingevuld. ",""))</f>
        <v/>
      </c>
      <c r="L136" s="152" t="str">
        <f t="shared" ref="L136:L199" si="22">IF(AND(ISNUMBER(D136),ISNUMBER(E136),(D136*E136)^2&gt;0),"Bedrag in en uit zijn beiden ingevuld. ","")</f>
        <v/>
      </c>
      <c r="M136" s="76" t="str">
        <f t="shared" ref="M136:M199" si="23">IF(AND(D136&gt;0,ISNUMBER(F136)),"Geen btw bij bank inkomsten. ","")</f>
        <v/>
      </c>
      <c r="N136" s="76" t="str">
        <f t="shared" ref="N136:N199" si="24">IF(ISNUMBER(E136),IF(F136/0.182&gt;E136,"Btw is groter dan 21%. ",""),"")</f>
        <v/>
      </c>
      <c r="O136" s="76" t="str">
        <f t="shared" ref="O136:O199" si="25">IF(I136=0,"",IF(Q136="","Geen datum ingevuld. ",""))</f>
        <v/>
      </c>
      <c r="P136" s="76" t="str">
        <f t="shared" ref="P136:P199" si="26">IF(I136&lt;&gt;0,IF(CONCATENATE(K136,L136,M136,N136,O136)="","Hele regel is goed!",""),"")</f>
        <v/>
      </c>
      <c r="Q136" s="76" t="str">
        <f t="shared" si="18"/>
        <v/>
      </c>
    </row>
    <row r="137" spans="1:17">
      <c r="A137" s="88"/>
      <c r="G137" s="88"/>
      <c r="H137" s="76" t="str">
        <f>IF(ISTEXT(VLOOKUP(G137,Rubrieken!A:B,2,FALSE)),VLOOKUP(G137,Rubrieken!A:B,2,FALSE),"")</f>
        <v/>
      </c>
      <c r="I137" s="87">
        <f t="shared" si="19"/>
        <v>0</v>
      </c>
      <c r="J137" s="76" t="str">
        <f t="shared" si="20"/>
        <v/>
      </c>
      <c r="K137" s="76" t="str">
        <f t="shared" si="21"/>
        <v/>
      </c>
      <c r="L137" s="152" t="str">
        <f t="shared" si="22"/>
        <v/>
      </c>
      <c r="M137" s="76" t="str">
        <f t="shared" si="23"/>
        <v/>
      </c>
      <c r="N137" s="76" t="str">
        <f t="shared" si="24"/>
        <v/>
      </c>
      <c r="O137" s="76" t="str">
        <f t="shared" si="25"/>
        <v/>
      </c>
      <c r="P137" s="76" t="str">
        <f t="shared" si="26"/>
        <v/>
      </c>
      <c r="Q137" s="76" t="str">
        <f t="shared" si="18"/>
        <v/>
      </c>
    </row>
    <row r="138" spans="1:17">
      <c r="A138" s="88"/>
      <c r="G138" s="88"/>
      <c r="H138" s="76" t="str">
        <f>IF(ISTEXT(VLOOKUP(G138,Rubrieken!A:B,2,FALSE)),VLOOKUP(G138,Rubrieken!A:B,2,FALSE),"")</f>
        <v/>
      </c>
      <c r="I138" s="87">
        <f t="shared" si="19"/>
        <v>0</v>
      </c>
      <c r="J138" s="76" t="str">
        <f t="shared" si="20"/>
        <v/>
      </c>
      <c r="K138" s="76" t="str">
        <f t="shared" si="21"/>
        <v/>
      </c>
      <c r="L138" s="152" t="str">
        <f t="shared" si="22"/>
        <v/>
      </c>
      <c r="M138" s="76" t="str">
        <f t="shared" si="23"/>
        <v/>
      </c>
      <c r="N138" s="76" t="str">
        <f t="shared" si="24"/>
        <v/>
      </c>
      <c r="O138" s="76" t="str">
        <f t="shared" si="25"/>
        <v/>
      </c>
      <c r="P138" s="76" t="str">
        <f t="shared" si="26"/>
        <v/>
      </c>
      <c r="Q138" s="76" t="str">
        <f t="shared" si="18"/>
        <v/>
      </c>
    </row>
    <row r="139" spans="1:17">
      <c r="A139" s="88"/>
      <c r="G139" s="88"/>
      <c r="H139" s="76" t="str">
        <f>IF(ISTEXT(VLOOKUP(G139,Rubrieken!A:B,2,FALSE)),VLOOKUP(G139,Rubrieken!A:B,2,FALSE),"")</f>
        <v/>
      </c>
      <c r="I139" s="87">
        <f t="shared" si="19"/>
        <v>0</v>
      </c>
      <c r="J139" s="76" t="str">
        <f t="shared" si="20"/>
        <v/>
      </c>
      <c r="K139" s="76" t="str">
        <f t="shared" si="21"/>
        <v/>
      </c>
      <c r="L139" s="152" t="str">
        <f t="shared" si="22"/>
        <v/>
      </c>
      <c r="M139" s="76" t="str">
        <f t="shared" si="23"/>
        <v/>
      </c>
      <c r="N139" s="76" t="str">
        <f t="shared" si="24"/>
        <v/>
      </c>
      <c r="O139" s="76" t="str">
        <f t="shared" si="25"/>
        <v/>
      </c>
      <c r="P139" s="76" t="str">
        <f t="shared" si="26"/>
        <v/>
      </c>
      <c r="Q139" s="76" t="str">
        <f t="shared" si="18"/>
        <v/>
      </c>
    </row>
    <row r="140" spans="1:17">
      <c r="A140" s="88"/>
      <c r="G140" s="88"/>
      <c r="H140" s="76" t="str">
        <f>IF(ISTEXT(VLOOKUP(G140,Rubrieken!A:B,2,FALSE)),VLOOKUP(G140,Rubrieken!A:B,2,FALSE),"")</f>
        <v/>
      </c>
      <c r="I140" s="87">
        <f t="shared" si="19"/>
        <v>0</v>
      </c>
      <c r="J140" s="76" t="str">
        <f t="shared" si="20"/>
        <v/>
      </c>
      <c r="K140" s="76" t="str">
        <f t="shared" si="21"/>
        <v/>
      </c>
      <c r="L140" s="152" t="str">
        <f t="shared" si="22"/>
        <v/>
      </c>
      <c r="M140" s="76" t="str">
        <f t="shared" si="23"/>
        <v/>
      </c>
      <c r="N140" s="76" t="str">
        <f t="shared" si="24"/>
        <v/>
      </c>
      <c r="O140" s="76" t="str">
        <f t="shared" si="25"/>
        <v/>
      </c>
      <c r="P140" s="76" t="str">
        <f t="shared" si="26"/>
        <v/>
      </c>
      <c r="Q140" s="76" t="str">
        <f t="shared" si="18"/>
        <v/>
      </c>
    </row>
    <row r="141" spans="1:17">
      <c r="A141" s="88"/>
      <c r="G141" s="88"/>
      <c r="H141" s="76" t="str">
        <f>IF(ISTEXT(VLOOKUP(G141,Rubrieken!A:B,2,FALSE)),VLOOKUP(G141,Rubrieken!A:B,2,FALSE),"")</f>
        <v/>
      </c>
      <c r="I141" s="87">
        <f t="shared" si="19"/>
        <v>0</v>
      </c>
      <c r="J141" s="76" t="str">
        <f t="shared" si="20"/>
        <v/>
      </c>
      <c r="K141" s="76" t="str">
        <f t="shared" si="21"/>
        <v/>
      </c>
      <c r="L141" s="152" t="str">
        <f t="shared" si="22"/>
        <v/>
      </c>
      <c r="M141" s="76" t="str">
        <f t="shared" si="23"/>
        <v/>
      </c>
      <c r="N141" s="76" t="str">
        <f t="shared" si="24"/>
        <v/>
      </c>
      <c r="O141" s="76" t="str">
        <f t="shared" si="25"/>
        <v/>
      </c>
      <c r="P141" s="76" t="str">
        <f t="shared" si="26"/>
        <v/>
      </c>
      <c r="Q141" s="76" t="str">
        <f t="shared" si="18"/>
        <v/>
      </c>
    </row>
    <row r="142" spans="1:17">
      <c r="A142" s="88"/>
      <c r="G142" s="88"/>
      <c r="H142" s="76" t="str">
        <f>IF(ISTEXT(VLOOKUP(G142,Rubrieken!A:B,2,FALSE)),VLOOKUP(G142,Rubrieken!A:B,2,FALSE),"")</f>
        <v/>
      </c>
      <c r="I142" s="87">
        <f t="shared" si="19"/>
        <v>0</v>
      </c>
      <c r="J142" s="76" t="str">
        <f t="shared" si="20"/>
        <v/>
      </c>
      <c r="K142" s="76" t="str">
        <f t="shared" si="21"/>
        <v/>
      </c>
      <c r="L142" s="152" t="str">
        <f t="shared" si="22"/>
        <v/>
      </c>
      <c r="M142" s="76" t="str">
        <f t="shared" si="23"/>
        <v/>
      </c>
      <c r="N142" s="76" t="str">
        <f t="shared" si="24"/>
        <v/>
      </c>
      <c r="O142" s="76" t="str">
        <f t="shared" si="25"/>
        <v/>
      </c>
      <c r="P142" s="76" t="str">
        <f t="shared" si="26"/>
        <v/>
      </c>
      <c r="Q142" s="76" t="str">
        <f t="shared" si="18"/>
        <v/>
      </c>
    </row>
    <row r="143" spans="1:17">
      <c r="A143" s="88"/>
      <c r="G143" s="88"/>
      <c r="H143" s="76" t="str">
        <f>IF(ISTEXT(VLOOKUP(G143,Rubrieken!A:B,2,FALSE)),VLOOKUP(G143,Rubrieken!A:B,2,FALSE),"")</f>
        <v/>
      </c>
      <c r="I143" s="87">
        <f t="shared" si="19"/>
        <v>0</v>
      </c>
      <c r="J143" s="76" t="str">
        <f t="shared" si="20"/>
        <v/>
      </c>
      <c r="K143" s="76" t="str">
        <f t="shared" si="21"/>
        <v/>
      </c>
      <c r="L143" s="152" t="str">
        <f t="shared" si="22"/>
        <v/>
      </c>
      <c r="M143" s="76" t="str">
        <f t="shared" si="23"/>
        <v/>
      </c>
      <c r="N143" s="76" t="str">
        <f t="shared" si="24"/>
        <v/>
      </c>
      <c r="O143" s="76" t="str">
        <f t="shared" si="25"/>
        <v/>
      </c>
      <c r="P143" s="76" t="str">
        <f t="shared" si="26"/>
        <v/>
      </c>
      <c r="Q143" s="76" t="str">
        <f t="shared" si="18"/>
        <v/>
      </c>
    </row>
    <row r="144" spans="1:17">
      <c r="A144" s="88"/>
      <c r="G144" s="88"/>
      <c r="H144" s="76" t="str">
        <f>IF(ISTEXT(VLOOKUP(G144,Rubrieken!A:B,2,FALSE)),VLOOKUP(G144,Rubrieken!A:B,2,FALSE),"")</f>
        <v/>
      </c>
      <c r="I144" s="87">
        <f t="shared" si="19"/>
        <v>0</v>
      </c>
      <c r="J144" s="76" t="str">
        <f t="shared" si="20"/>
        <v/>
      </c>
      <c r="K144" s="76" t="str">
        <f t="shared" si="21"/>
        <v/>
      </c>
      <c r="L144" s="152" t="str">
        <f t="shared" si="22"/>
        <v/>
      </c>
      <c r="M144" s="76" t="str">
        <f t="shared" si="23"/>
        <v/>
      </c>
      <c r="N144" s="76" t="str">
        <f t="shared" si="24"/>
        <v/>
      </c>
      <c r="O144" s="76" t="str">
        <f t="shared" si="25"/>
        <v/>
      </c>
      <c r="P144" s="76" t="str">
        <f t="shared" si="26"/>
        <v/>
      </c>
      <c r="Q144" s="76" t="str">
        <f t="shared" si="18"/>
        <v/>
      </c>
    </row>
    <row r="145" spans="1:17">
      <c r="A145" s="88"/>
      <c r="G145" s="88"/>
      <c r="H145" s="76" t="str">
        <f>IF(ISTEXT(VLOOKUP(G145,Rubrieken!A:B,2,FALSE)),VLOOKUP(G145,Rubrieken!A:B,2,FALSE),"")</f>
        <v/>
      </c>
      <c r="I145" s="87">
        <f t="shared" si="19"/>
        <v>0</v>
      </c>
      <c r="J145" s="76" t="str">
        <f t="shared" si="20"/>
        <v/>
      </c>
      <c r="K145" s="76" t="str">
        <f t="shared" si="21"/>
        <v/>
      </c>
      <c r="L145" s="152" t="str">
        <f t="shared" si="22"/>
        <v/>
      </c>
      <c r="M145" s="76" t="str">
        <f t="shared" si="23"/>
        <v/>
      </c>
      <c r="N145" s="76" t="str">
        <f t="shared" si="24"/>
        <v/>
      </c>
      <c r="O145" s="76" t="str">
        <f t="shared" si="25"/>
        <v/>
      </c>
      <c r="P145" s="76" t="str">
        <f t="shared" si="26"/>
        <v/>
      </c>
      <c r="Q145" s="76" t="str">
        <f t="shared" si="18"/>
        <v/>
      </c>
    </row>
    <row r="146" spans="1:17">
      <c r="A146" s="88"/>
      <c r="G146" s="88"/>
      <c r="H146" s="76" t="str">
        <f>IF(ISTEXT(VLOOKUP(G146,Rubrieken!A:B,2,FALSE)),VLOOKUP(G146,Rubrieken!A:B,2,FALSE),"")</f>
        <v/>
      </c>
      <c r="I146" s="87">
        <f t="shared" si="19"/>
        <v>0</v>
      </c>
      <c r="J146" s="76" t="str">
        <f t="shared" si="20"/>
        <v/>
      </c>
      <c r="K146" s="76" t="str">
        <f t="shared" si="21"/>
        <v/>
      </c>
      <c r="L146" s="152" t="str">
        <f t="shared" si="22"/>
        <v/>
      </c>
      <c r="M146" s="76" t="str">
        <f t="shared" si="23"/>
        <v/>
      </c>
      <c r="N146" s="76" t="str">
        <f t="shared" si="24"/>
        <v/>
      </c>
      <c r="O146" s="76" t="str">
        <f t="shared" si="25"/>
        <v/>
      </c>
      <c r="P146" s="76" t="str">
        <f t="shared" si="26"/>
        <v/>
      </c>
      <c r="Q146" s="76" t="str">
        <f t="shared" si="18"/>
        <v/>
      </c>
    </row>
    <row r="147" spans="1:17">
      <c r="A147" s="88"/>
      <c r="G147" s="88"/>
      <c r="H147" s="76" t="str">
        <f>IF(ISTEXT(VLOOKUP(G147,Rubrieken!A:B,2,FALSE)),VLOOKUP(G147,Rubrieken!A:B,2,FALSE),"")</f>
        <v/>
      </c>
      <c r="I147" s="87">
        <f t="shared" si="19"/>
        <v>0</v>
      </c>
      <c r="J147" s="76" t="str">
        <f t="shared" si="20"/>
        <v/>
      </c>
      <c r="K147" s="76" t="str">
        <f t="shared" si="21"/>
        <v/>
      </c>
      <c r="L147" s="152" t="str">
        <f t="shared" si="22"/>
        <v/>
      </c>
      <c r="M147" s="76" t="str">
        <f t="shared" si="23"/>
        <v/>
      </c>
      <c r="N147" s="76" t="str">
        <f t="shared" si="24"/>
        <v/>
      </c>
      <c r="O147" s="76" t="str">
        <f t="shared" si="25"/>
        <v/>
      </c>
      <c r="P147" s="76" t="str">
        <f t="shared" si="26"/>
        <v/>
      </c>
      <c r="Q147" s="76" t="str">
        <f t="shared" si="18"/>
        <v/>
      </c>
    </row>
    <row r="148" spans="1:17">
      <c r="A148" s="88"/>
      <c r="G148" s="88"/>
      <c r="H148" s="76" t="str">
        <f>IF(ISTEXT(VLOOKUP(G148,Rubrieken!A:B,2,FALSE)),VLOOKUP(G148,Rubrieken!A:B,2,FALSE),"")</f>
        <v/>
      </c>
      <c r="I148" s="87">
        <f t="shared" si="19"/>
        <v>0</v>
      </c>
      <c r="J148" s="76" t="str">
        <f t="shared" si="20"/>
        <v/>
      </c>
      <c r="K148" s="76" t="str">
        <f t="shared" si="21"/>
        <v/>
      </c>
      <c r="L148" s="152" t="str">
        <f t="shared" si="22"/>
        <v/>
      </c>
      <c r="M148" s="76" t="str">
        <f t="shared" si="23"/>
        <v/>
      </c>
      <c r="N148" s="76" t="str">
        <f t="shared" si="24"/>
        <v/>
      </c>
      <c r="O148" s="76" t="str">
        <f t="shared" si="25"/>
        <v/>
      </c>
      <c r="P148" s="76" t="str">
        <f t="shared" si="26"/>
        <v/>
      </c>
      <c r="Q148" s="76" t="str">
        <f t="shared" si="18"/>
        <v/>
      </c>
    </row>
    <row r="149" spans="1:17">
      <c r="A149" s="88"/>
      <c r="G149" s="88"/>
      <c r="H149" s="76" t="str">
        <f>IF(ISTEXT(VLOOKUP(G149,Rubrieken!A:B,2,FALSE)),VLOOKUP(G149,Rubrieken!A:B,2,FALSE),"")</f>
        <v/>
      </c>
      <c r="I149" s="87">
        <f t="shared" si="19"/>
        <v>0</v>
      </c>
      <c r="J149" s="76" t="str">
        <f t="shared" si="20"/>
        <v/>
      </c>
      <c r="K149" s="76" t="str">
        <f t="shared" si="21"/>
        <v/>
      </c>
      <c r="L149" s="152" t="str">
        <f t="shared" si="22"/>
        <v/>
      </c>
      <c r="M149" s="76" t="str">
        <f t="shared" si="23"/>
        <v/>
      </c>
      <c r="N149" s="76" t="str">
        <f t="shared" si="24"/>
        <v/>
      </c>
      <c r="O149" s="76" t="str">
        <f t="shared" si="25"/>
        <v/>
      </c>
      <c r="P149" s="76" t="str">
        <f t="shared" si="26"/>
        <v/>
      </c>
      <c r="Q149" s="76" t="str">
        <f t="shared" si="18"/>
        <v/>
      </c>
    </row>
    <row r="150" spans="1:17">
      <c r="A150" s="88"/>
      <c r="G150" s="88"/>
      <c r="H150" s="76" t="str">
        <f>IF(ISTEXT(VLOOKUP(G150,Rubrieken!A:B,2,FALSE)),VLOOKUP(G150,Rubrieken!A:B,2,FALSE),"")</f>
        <v/>
      </c>
      <c r="I150" s="87">
        <f t="shared" si="19"/>
        <v>0</v>
      </c>
      <c r="J150" s="76" t="str">
        <f t="shared" si="20"/>
        <v/>
      </c>
      <c r="K150" s="76" t="str">
        <f t="shared" si="21"/>
        <v/>
      </c>
      <c r="L150" s="152" t="str">
        <f t="shared" si="22"/>
        <v/>
      </c>
      <c r="M150" s="76" t="str">
        <f t="shared" si="23"/>
        <v/>
      </c>
      <c r="N150" s="76" t="str">
        <f t="shared" si="24"/>
        <v/>
      </c>
      <c r="O150" s="76" t="str">
        <f t="shared" si="25"/>
        <v/>
      </c>
      <c r="P150" s="76" t="str">
        <f t="shared" si="26"/>
        <v/>
      </c>
      <c r="Q150" s="76" t="str">
        <f t="shared" si="18"/>
        <v/>
      </c>
    </row>
    <row r="151" spans="1:17">
      <c r="A151" s="88"/>
      <c r="G151" s="88"/>
      <c r="H151" s="76" t="str">
        <f>IF(ISTEXT(VLOOKUP(G151,Rubrieken!A:B,2,FALSE)),VLOOKUP(G151,Rubrieken!A:B,2,FALSE),"")</f>
        <v/>
      </c>
      <c r="I151" s="87">
        <f t="shared" si="19"/>
        <v>0</v>
      </c>
      <c r="J151" s="76" t="str">
        <f t="shared" si="20"/>
        <v/>
      </c>
      <c r="K151" s="76" t="str">
        <f t="shared" si="21"/>
        <v/>
      </c>
      <c r="L151" s="152" t="str">
        <f t="shared" si="22"/>
        <v/>
      </c>
      <c r="M151" s="76" t="str">
        <f t="shared" si="23"/>
        <v/>
      </c>
      <c r="N151" s="76" t="str">
        <f t="shared" si="24"/>
        <v/>
      </c>
      <c r="O151" s="76" t="str">
        <f t="shared" si="25"/>
        <v/>
      </c>
      <c r="P151" s="76" t="str">
        <f t="shared" si="26"/>
        <v/>
      </c>
      <c r="Q151" s="76" t="str">
        <f t="shared" si="18"/>
        <v/>
      </c>
    </row>
    <row r="152" spans="1:17">
      <c r="A152" s="88"/>
      <c r="G152" s="88"/>
      <c r="H152" s="76" t="str">
        <f>IF(ISTEXT(VLOOKUP(G152,Rubrieken!A:B,2,FALSE)),VLOOKUP(G152,Rubrieken!A:B,2,FALSE),"")</f>
        <v/>
      </c>
      <c r="I152" s="87">
        <f t="shared" si="19"/>
        <v>0</v>
      </c>
      <c r="J152" s="76" t="str">
        <f t="shared" si="20"/>
        <v/>
      </c>
      <c r="K152" s="76" t="str">
        <f t="shared" si="21"/>
        <v/>
      </c>
      <c r="L152" s="152" t="str">
        <f t="shared" si="22"/>
        <v/>
      </c>
      <c r="M152" s="76" t="str">
        <f t="shared" si="23"/>
        <v/>
      </c>
      <c r="N152" s="76" t="str">
        <f t="shared" si="24"/>
        <v/>
      </c>
      <c r="O152" s="76" t="str">
        <f t="shared" si="25"/>
        <v/>
      </c>
      <c r="P152" s="76" t="str">
        <f t="shared" si="26"/>
        <v/>
      </c>
      <c r="Q152" s="76" t="str">
        <f t="shared" si="18"/>
        <v/>
      </c>
    </row>
    <row r="153" spans="1:17">
      <c r="A153" s="88"/>
      <c r="G153" s="88"/>
      <c r="H153" s="76" t="str">
        <f>IF(ISTEXT(VLOOKUP(G153,Rubrieken!A:B,2,FALSE)),VLOOKUP(G153,Rubrieken!A:B,2,FALSE),"")</f>
        <v/>
      </c>
      <c r="I153" s="87">
        <f t="shared" si="19"/>
        <v>0</v>
      </c>
      <c r="J153" s="76" t="str">
        <f t="shared" si="20"/>
        <v/>
      </c>
      <c r="K153" s="76" t="str">
        <f t="shared" si="21"/>
        <v/>
      </c>
      <c r="L153" s="152" t="str">
        <f t="shared" si="22"/>
        <v/>
      </c>
      <c r="M153" s="76" t="str">
        <f t="shared" si="23"/>
        <v/>
      </c>
      <c r="N153" s="76" t="str">
        <f t="shared" si="24"/>
        <v/>
      </c>
      <c r="O153" s="76" t="str">
        <f t="shared" si="25"/>
        <v/>
      </c>
      <c r="P153" s="76" t="str">
        <f t="shared" si="26"/>
        <v/>
      </c>
      <c r="Q153" s="76" t="str">
        <f t="shared" si="18"/>
        <v/>
      </c>
    </row>
    <row r="154" spans="1:17">
      <c r="A154" s="88"/>
      <c r="G154" s="88"/>
      <c r="H154" s="76" t="str">
        <f>IF(ISTEXT(VLOOKUP(G154,Rubrieken!A:B,2,FALSE)),VLOOKUP(G154,Rubrieken!A:B,2,FALSE),"")</f>
        <v/>
      </c>
      <c r="I154" s="87">
        <f t="shared" si="19"/>
        <v>0</v>
      </c>
      <c r="J154" s="76" t="str">
        <f t="shared" si="20"/>
        <v/>
      </c>
      <c r="K154" s="76" t="str">
        <f t="shared" si="21"/>
        <v/>
      </c>
      <c r="L154" s="152" t="str">
        <f t="shared" si="22"/>
        <v/>
      </c>
      <c r="M154" s="76" t="str">
        <f t="shared" si="23"/>
        <v/>
      </c>
      <c r="N154" s="76" t="str">
        <f t="shared" si="24"/>
        <v/>
      </c>
      <c r="O154" s="76" t="str">
        <f t="shared" si="25"/>
        <v/>
      </c>
      <c r="P154" s="76" t="str">
        <f t="shared" si="26"/>
        <v/>
      </c>
      <c r="Q154" s="76" t="str">
        <f t="shared" si="18"/>
        <v/>
      </c>
    </row>
    <row r="155" spans="1:17">
      <c r="A155" s="88"/>
      <c r="G155" s="88"/>
      <c r="H155" s="76" t="str">
        <f>IF(ISTEXT(VLOOKUP(G155,Rubrieken!A:B,2,FALSE)),VLOOKUP(G155,Rubrieken!A:B,2,FALSE),"")</f>
        <v/>
      </c>
      <c r="I155" s="87">
        <f t="shared" si="19"/>
        <v>0</v>
      </c>
      <c r="J155" s="76" t="str">
        <f t="shared" si="20"/>
        <v/>
      </c>
      <c r="K155" s="76" t="str">
        <f t="shared" si="21"/>
        <v/>
      </c>
      <c r="L155" s="152" t="str">
        <f t="shared" si="22"/>
        <v/>
      </c>
      <c r="M155" s="76" t="str">
        <f t="shared" si="23"/>
        <v/>
      </c>
      <c r="N155" s="76" t="str">
        <f t="shared" si="24"/>
        <v/>
      </c>
      <c r="O155" s="76" t="str">
        <f t="shared" si="25"/>
        <v/>
      </c>
      <c r="P155" s="76" t="str">
        <f t="shared" si="26"/>
        <v/>
      </c>
      <c r="Q155" s="76" t="str">
        <f t="shared" si="18"/>
        <v/>
      </c>
    </row>
    <row r="156" spans="1:17">
      <c r="A156" s="88"/>
      <c r="G156" s="88"/>
      <c r="H156" s="76" t="str">
        <f>IF(ISTEXT(VLOOKUP(G156,Rubrieken!A:B,2,FALSE)),VLOOKUP(G156,Rubrieken!A:B,2,FALSE),"")</f>
        <v/>
      </c>
      <c r="I156" s="87">
        <f t="shared" si="19"/>
        <v>0</v>
      </c>
      <c r="J156" s="76" t="str">
        <f t="shared" si="20"/>
        <v/>
      </c>
      <c r="K156" s="76" t="str">
        <f t="shared" si="21"/>
        <v/>
      </c>
      <c r="L156" s="152" t="str">
        <f t="shared" si="22"/>
        <v/>
      </c>
      <c r="M156" s="76" t="str">
        <f t="shared" si="23"/>
        <v/>
      </c>
      <c r="N156" s="76" t="str">
        <f t="shared" si="24"/>
        <v/>
      </c>
      <c r="O156" s="76" t="str">
        <f t="shared" si="25"/>
        <v/>
      </c>
      <c r="P156" s="76" t="str">
        <f t="shared" si="26"/>
        <v/>
      </c>
      <c r="Q156" s="76" t="str">
        <f t="shared" si="18"/>
        <v/>
      </c>
    </row>
    <row r="157" spans="1:17">
      <c r="A157" s="88"/>
      <c r="G157" s="88"/>
      <c r="H157" s="76" t="str">
        <f>IF(ISTEXT(VLOOKUP(G157,Rubrieken!A:B,2,FALSE)),VLOOKUP(G157,Rubrieken!A:B,2,FALSE),"")</f>
        <v/>
      </c>
      <c r="I157" s="87">
        <f t="shared" si="19"/>
        <v>0</v>
      </c>
      <c r="J157" s="76" t="str">
        <f t="shared" si="20"/>
        <v/>
      </c>
      <c r="K157" s="76" t="str">
        <f t="shared" si="21"/>
        <v/>
      </c>
      <c r="L157" s="152" t="str">
        <f t="shared" si="22"/>
        <v/>
      </c>
      <c r="M157" s="76" t="str">
        <f t="shared" si="23"/>
        <v/>
      </c>
      <c r="N157" s="76" t="str">
        <f t="shared" si="24"/>
        <v/>
      </c>
      <c r="O157" s="76" t="str">
        <f t="shared" si="25"/>
        <v/>
      </c>
      <c r="P157" s="76" t="str">
        <f t="shared" si="26"/>
        <v/>
      </c>
      <c r="Q157" s="76" t="str">
        <f t="shared" si="18"/>
        <v/>
      </c>
    </row>
    <row r="158" spans="1:17">
      <c r="A158" s="88"/>
      <c r="G158" s="88"/>
      <c r="H158" s="76" t="str">
        <f>IF(ISTEXT(VLOOKUP(G158,Rubrieken!A:B,2,FALSE)),VLOOKUP(G158,Rubrieken!A:B,2,FALSE),"")</f>
        <v/>
      </c>
      <c r="I158" s="87">
        <f t="shared" si="19"/>
        <v>0</v>
      </c>
      <c r="J158" s="76" t="str">
        <f t="shared" si="20"/>
        <v/>
      </c>
      <c r="K158" s="76" t="str">
        <f t="shared" si="21"/>
        <v/>
      </c>
      <c r="L158" s="152" t="str">
        <f t="shared" si="22"/>
        <v/>
      </c>
      <c r="M158" s="76" t="str">
        <f t="shared" si="23"/>
        <v/>
      </c>
      <c r="N158" s="76" t="str">
        <f t="shared" si="24"/>
        <v/>
      </c>
      <c r="O158" s="76" t="str">
        <f t="shared" si="25"/>
        <v/>
      </c>
      <c r="P158" s="76" t="str">
        <f t="shared" si="26"/>
        <v/>
      </c>
      <c r="Q158" s="76" t="str">
        <f t="shared" si="18"/>
        <v/>
      </c>
    </row>
    <row r="159" spans="1:17">
      <c r="A159" s="88"/>
      <c r="G159" s="88"/>
      <c r="H159" s="76" t="str">
        <f>IF(ISTEXT(VLOOKUP(G159,Rubrieken!A:B,2,FALSE)),VLOOKUP(G159,Rubrieken!A:B,2,FALSE),"")</f>
        <v/>
      </c>
      <c r="I159" s="87">
        <f t="shared" si="19"/>
        <v>0</v>
      </c>
      <c r="J159" s="76" t="str">
        <f t="shared" si="20"/>
        <v/>
      </c>
      <c r="K159" s="76" t="str">
        <f t="shared" si="21"/>
        <v/>
      </c>
      <c r="L159" s="152" t="str">
        <f t="shared" si="22"/>
        <v/>
      </c>
      <c r="M159" s="76" t="str">
        <f t="shared" si="23"/>
        <v/>
      </c>
      <c r="N159" s="76" t="str">
        <f t="shared" si="24"/>
        <v/>
      </c>
      <c r="O159" s="76" t="str">
        <f t="shared" si="25"/>
        <v/>
      </c>
      <c r="P159" s="76" t="str">
        <f t="shared" si="26"/>
        <v/>
      </c>
      <c r="Q159" s="76" t="str">
        <f t="shared" si="18"/>
        <v/>
      </c>
    </row>
    <row r="160" spans="1:17">
      <c r="A160" s="88"/>
      <c r="G160" s="88"/>
      <c r="H160" s="76" t="str">
        <f>IF(ISTEXT(VLOOKUP(G160,Rubrieken!A:B,2,FALSE)),VLOOKUP(G160,Rubrieken!A:B,2,FALSE),"")</f>
        <v/>
      </c>
      <c r="I160" s="87">
        <f t="shared" si="19"/>
        <v>0</v>
      </c>
      <c r="J160" s="76" t="str">
        <f t="shared" si="20"/>
        <v/>
      </c>
      <c r="K160" s="76" t="str">
        <f t="shared" si="21"/>
        <v/>
      </c>
      <c r="L160" s="152" t="str">
        <f t="shared" si="22"/>
        <v/>
      </c>
      <c r="M160" s="76" t="str">
        <f t="shared" si="23"/>
        <v/>
      </c>
      <c r="N160" s="76" t="str">
        <f t="shared" si="24"/>
        <v/>
      </c>
      <c r="O160" s="76" t="str">
        <f t="shared" si="25"/>
        <v/>
      </c>
      <c r="P160" s="76" t="str">
        <f t="shared" si="26"/>
        <v/>
      </c>
      <c r="Q160" s="76" t="str">
        <f t="shared" si="18"/>
        <v/>
      </c>
    </row>
    <row r="161" spans="1:17">
      <c r="A161" s="88"/>
      <c r="G161" s="88"/>
      <c r="H161" s="76" t="str">
        <f>IF(ISTEXT(VLOOKUP(G161,Rubrieken!A:B,2,FALSE)),VLOOKUP(G161,Rubrieken!A:B,2,FALSE),"")</f>
        <v/>
      </c>
      <c r="I161" s="87">
        <f t="shared" si="19"/>
        <v>0</v>
      </c>
      <c r="J161" s="76" t="str">
        <f t="shared" si="20"/>
        <v/>
      </c>
      <c r="K161" s="76" t="str">
        <f t="shared" si="21"/>
        <v/>
      </c>
      <c r="L161" s="152" t="str">
        <f t="shared" si="22"/>
        <v/>
      </c>
      <c r="M161" s="76" t="str">
        <f t="shared" si="23"/>
        <v/>
      </c>
      <c r="N161" s="76" t="str">
        <f t="shared" si="24"/>
        <v/>
      </c>
      <c r="O161" s="76" t="str">
        <f t="shared" si="25"/>
        <v/>
      </c>
      <c r="P161" s="76" t="str">
        <f t="shared" si="26"/>
        <v/>
      </c>
      <c r="Q161" s="76" t="str">
        <f t="shared" si="18"/>
        <v/>
      </c>
    </row>
    <row r="162" spans="1:17">
      <c r="A162" s="88"/>
      <c r="G162" s="88"/>
      <c r="H162" s="76" t="str">
        <f>IF(ISTEXT(VLOOKUP(G162,Rubrieken!A:B,2,FALSE)),VLOOKUP(G162,Rubrieken!A:B,2,FALSE),"")</f>
        <v/>
      </c>
      <c r="I162" s="87">
        <f t="shared" si="19"/>
        <v>0</v>
      </c>
      <c r="J162" s="76" t="str">
        <f t="shared" si="20"/>
        <v/>
      </c>
      <c r="K162" s="76" t="str">
        <f t="shared" si="21"/>
        <v/>
      </c>
      <c r="L162" s="152" t="str">
        <f t="shared" si="22"/>
        <v/>
      </c>
      <c r="M162" s="76" t="str">
        <f t="shared" si="23"/>
        <v/>
      </c>
      <c r="N162" s="76" t="str">
        <f t="shared" si="24"/>
        <v/>
      </c>
      <c r="O162" s="76" t="str">
        <f t="shared" si="25"/>
        <v/>
      </c>
      <c r="P162" s="76" t="str">
        <f t="shared" si="26"/>
        <v/>
      </c>
      <c r="Q162" s="76" t="str">
        <f t="shared" si="18"/>
        <v/>
      </c>
    </row>
    <row r="163" spans="1:17">
      <c r="A163" s="88"/>
      <c r="G163" s="88"/>
      <c r="H163" s="76" t="str">
        <f>IF(ISTEXT(VLOOKUP(G163,Rubrieken!A:B,2,FALSE)),VLOOKUP(G163,Rubrieken!A:B,2,FALSE),"")</f>
        <v/>
      </c>
      <c r="I163" s="87">
        <f t="shared" si="19"/>
        <v>0</v>
      </c>
      <c r="J163" s="76" t="str">
        <f t="shared" si="20"/>
        <v/>
      </c>
      <c r="K163" s="76" t="str">
        <f t="shared" si="21"/>
        <v/>
      </c>
      <c r="L163" s="152" t="str">
        <f t="shared" si="22"/>
        <v/>
      </c>
      <c r="M163" s="76" t="str">
        <f t="shared" si="23"/>
        <v/>
      </c>
      <c r="N163" s="76" t="str">
        <f t="shared" si="24"/>
        <v/>
      </c>
      <c r="O163" s="76" t="str">
        <f t="shared" si="25"/>
        <v/>
      </c>
      <c r="P163" s="76" t="str">
        <f t="shared" si="26"/>
        <v/>
      </c>
      <c r="Q163" s="76" t="str">
        <f t="shared" si="18"/>
        <v/>
      </c>
    </row>
    <row r="164" spans="1:17">
      <c r="A164" s="88"/>
      <c r="G164" s="88"/>
      <c r="H164" s="76" t="str">
        <f>IF(ISTEXT(VLOOKUP(G164,Rubrieken!A:B,2,FALSE)),VLOOKUP(G164,Rubrieken!A:B,2,FALSE),"")</f>
        <v/>
      </c>
      <c r="I164" s="87">
        <f t="shared" si="19"/>
        <v>0</v>
      </c>
      <c r="J164" s="76" t="str">
        <f t="shared" si="20"/>
        <v/>
      </c>
      <c r="K164" s="76" t="str">
        <f t="shared" si="21"/>
        <v/>
      </c>
      <c r="L164" s="152" t="str">
        <f t="shared" si="22"/>
        <v/>
      </c>
      <c r="M164" s="76" t="str">
        <f t="shared" si="23"/>
        <v/>
      </c>
      <c r="N164" s="76" t="str">
        <f t="shared" si="24"/>
        <v/>
      </c>
      <c r="O164" s="76" t="str">
        <f t="shared" si="25"/>
        <v/>
      </c>
      <c r="P164" s="76" t="str">
        <f t="shared" si="26"/>
        <v/>
      </c>
      <c r="Q164" s="76" t="str">
        <f t="shared" si="18"/>
        <v/>
      </c>
    </row>
    <row r="165" spans="1:17">
      <c r="A165" s="88"/>
      <c r="G165" s="88"/>
      <c r="H165" s="76" t="str">
        <f>IF(ISTEXT(VLOOKUP(G165,Rubrieken!A:B,2,FALSE)),VLOOKUP(G165,Rubrieken!A:B,2,FALSE),"")</f>
        <v/>
      </c>
      <c r="I165" s="87">
        <f t="shared" si="19"/>
        <v>0</v>
      </c>
      <c r="J165" s="76" t="str">
        <f t="shared" si="20"/>
        <v/>
      </c>
      <c r="K165" s="76" t="str">
        <f t="shared" si="21"/>
        <v/>
      </c>
      <c r="L165" s="152" t="str">
        <f t="shared" si="22"/>
        <v/>
      </c>
      <c r="M165" s="76" t="str">
        <f t="shared" si="23"/>
        <v/>
      </c>
      <c r="N165" s="76" t="str">
        <f t="shared" si="24"/>
        <v/>
      </c>
      <c r="O165" s="76" t="str">
        <f t="shared" si="25"/>
        <v/>
      </c>
      <c r="P165" s="76" t="str">
        <f t="shared" si="26"/>
        <v/>
      </c>
      <c r="Q165" s="76" t="str">
        <f t="shared" si="18"/>
        <v/>
      </c>
    </row>
    <row r="166" spans="1:17">
      <c r="A166" s="88"/>
      <c r="G166" s="88"/>
      <c r="H166" s="76" t="str">
        <f>IF(ISTEXT(VLOOKUP(G166,Rubrieken!A:B,2,FALSE)),VLOOKUP(G166,Rubrieken!A:B,2,FALSE),"")</f>
        <v/>
      </c>
      <c r="I166" s="87">
        <f t="shared" si="19"/>
        <v>0</v>
      </c>
      <c r="J166" s="76" t="str">
        <f t="shared" si="20"/>
        <v/>
      </c>
      <c r="K166" s="76" t="str">
        <f t="shared" si="21"/>
        <v/>
      </c>
      <c r="L166" s="152" t="str">
        <f t="shared" si="22"/>
        <v/>
      </c>
      <c r="M166" s="76" t="str">
        <f t="shared" si="23"/>
        <v/>
      </c>
      <c r="N166" s="76" t="str">
        <f t="shared" si="24"/>
        <v/>
      </c>
      <c r="O166" s="76" t="str">
        <f t="shared" si="25"/>
        <v/>
      </c>
      <c r="P166" s="76" t="str">
        <f t="shared" si="26"/>
        <v/>
      </c>
      <c r="Q166" s="76" t="str">
        <f t="shared" si="18"/>
        <v/>
      </c>
    </row>
    <row r="167" spans="1:17">
      <c r="A167" s="88"/>
      <c r="G167" s="88"/>
      <c r="H167" s="76" t="str">
        <f>IF(ISTEXT(VLOOKUP(G167,Rubrieken!A:B,2,FALSE)),VLOOKUP(G167,Rubrieken!A:B,2,FALSE),"")</f>
        <v/>
      </c>
      <c r="I167" s="87">
        <f t="shared" si="19"/>
        <v>0</v>
      </c>
      <c r="J167" s="76" t="str">
        <f t="shared" si="20"/>
        <v/>
      </c>
      <c r="K167" s="76" t="str">
        <f t="shared" si="21"/>
        <v/>
      </c>
      <c r="L167" s="152" t="str">
        <f t="shared" si="22"/>
        <v/>
      </c>
      <c r="M167" s="76" t="str">
        <f t="shared" si="23"/>
        <v/>
      </c>
      <c r="N167" s="76" t="str">
        <f t="shared" si="24"/>
        <v/>
      </c>
      <c r="O167" s="76" t="str">
        <f t="shared" si="25"/>
        <v/>
      </c>
      <c r="P167" s="76" t="str">
        <f t="shared" si="26"/>
        <v/>
      </c>
      <c r="Q167" s="76" t="str">
        <f t="shared" si="18"/>
        <v/>
      </c>
    </row>
    <row r="168" spans="1:17">
      <c r="A168" s="88"/>
      <c r="G168" s="88"/>
      <c r="H168" s="76" t="str">
        <f>IF(ISTEXT(VLOOKUP(G168,Rubrieken!A:B,2,FALSE)),VLOOKUP(G168,Rubrieken!A:B,2,FALSE),"")</f>
        <v/>
      </c>
      <c r="I168" s="87">
        <f t="shared" si="19"/>
        <v>0</v>
      </c>
      <c r="J168" s="76" t="str">
        <f t="shared" si="20"/>
        <v/>
      </c>
      <c r="K168" s="76" t="str">
        <f t="shared" si="21"/>
        <v/>
      </c>
      <c r="L168" s="152" t="str">
        <f t="shared" si="22"/>
        <v/>
      </c>
      <c r="M168" s="76" t="str">
        <f t="shared" si="23"/>
        <v/>
      </c>
      <c r="N168" s="76" t="str">
        <f t="shared" si="24"/>
        <v/>
      </c>
      <c r="O168" s="76" t="str">
        <f t="shared" si="25"/>
        <v/>
      </c>
      <c r="P168" s="76" t="str">
        <f t="shared" si="26"/>
        <v/>
      </c>
      <c r="Q168" s="76" t="str">
        <f t="shared" si="18"/>
        <v/>
      </c>
    </row>
    <row r="169" spans="1:17">
      <c r="A169" s="88"/>
      <c r="G169" s="88"/>
      <c r="H169" s="76" t="str">
        <f>IF(ISTEXT(VLOOKUP(G169,Rubrieken!A:B,2,FALSE)),VLOOKUP(G169,Rubrieken!A:B,2,FALSE),"")</f>
        <v/>
      </c>
      <c r="I169" s="87">
        <f t="shared" si="19"/>
        <v>0</v>
      </c>
      <c r="J169" s="76" t="str">
        <f t="shared" si="20"/>
        <v/>
      </c>
      <c r="K169" s="76" t="str">
        <f t="shared" si="21"/>
        <v/>
      </c>
      <c r="L169" s="152" t="str">
        <f t="shared" si="22"/>
        <v/>
      </c>
      <c r="M169" s="76" t="str">
        <f t="shared" si="23"/>
        <v/>
      </c>
      <c r="N169" s="76" t="str">
        <f t="shared" si="24"/>
        <v/>
      </c>
      <c r="O169" s="76" t="str">
        <f t="shared" si="25"/>
        <v/>
      </c>
      <c r="P169" s="76" t="str">
        <f t="shared" si="26"/>
        <v/>
      </c>
      <c r="Q169" s="76" t="str">
        <f t="shared" si="18"/>
        <v/>
      </c>
    </row>
    <row r="170" spans="1:17">
      <c r="A170" s="88"/>
      <c r="G170" s="88"/>
      <c r="H170" s="76" t="str">
        <f>IF(ISTEXT(VLOOKUP(G170,Rubrieken!A:B,2,FALSE)),VLOOKUP(G170,Rubrieken!A:B,2,FALSE),"")</f>
        <v/>
      </c>
      <c r="I170" s="87">
        <f t="shared" si="19"/>
        <v>0</v>
      </c>
      <c r="J170" s="76" t="str">
        <f t="shared" si="20"/>
        <v/>
      </c>
      <c r="K170" s="76" t="str">
        <f t="shared" si="21"/>
        <v/>
      </c>
      <c r="L170" s="152" t="str">
        <f t="shared" si="22"/>
        <v/>
      </c>
      <c r="M170" s="76" t="str">
        <f t="shared" si="23"/>
        <v/>
      </c>
      <c r="N170" s="76" t="str">
        <f t="shared" si="24"/>
        <v/>
      </c>
      <c r="O170" s="76" t="str">
        <f t="shared" si="25"/>
        <v/>
      </c>
      <c r="P170" s="76" t="str">
        <f t="shared" si="26"/>
        <v/>
      </c>
      <c r="Q170" s="76" t="str">
        <f t="shared" si="18"/>
        <v/>
      </c>
    </row>
    <row r="171" spans="1:17">
      <c r="A171" s="88"/>
      <c r="G171" s="88"/>
      <c r="H171" s="76" t="str">
        <f>IF(ISTEXT(VLOOKUP(G171,Rubrieken!A:B,2,FALSE)),VLOOKUP(G171,Rubrieken!A:B,2,FALSE),"")</f>
        <v/>
      </c>
      <c r="I171" s="87">
        <f t="shared" si="19"/>
        <v>0</v>
      </c>
      <c r="J171" s="76" t="str">
        <f t="shared" si="20"/>
        <v/>
      </c>
      <c r="K171" s="76" t="str">
        <f t="shared" si="21"/>
        <v/>
      </c>
      <c r="L171" s="152" t="str">
        <f t="shared" si="22"/>
        <v/>
      </c>
      <c r="M171" s="76" t="str">
        <f t="shared" si="23"/>
        <v/>
      </c>
      <c r="N171" s="76" t="str">
        <f t="shared" si="24"/>
        <v/>
      </c>
      <c r="O171" s="76" t="str">
        <f t="shared" si="25"/>
        <v/>
      </c>
      <c r="P171" s="76" t="str">
        <f t="shared" si="26"/>
        <v/>
      </c>
      <c r="Q171" s="76" t="str">
        <f t="shared" si="18"/>
        <v/>
      </c>
    </row>
    <row r="172" spans="1:17">
      <c r="A172" s="88"/>
      <c r="G172" s="88"/>
      <c r="H172" s="76" t="str">
        <f>IF(ISTEXT(VLOOKUP(G172,Rubrieken!A:B,2,FALSE)),VLOOKUP(G172,Rubrieken!A:B,2,FALSE),"")</f>
        <v/>
      </c>
      <c r="I172" s="87">
        <f t="shared" si="19"/>
        <v>0</v>
      </c>
      <c r="J172" s="76" t="str">
        <f t="shared" si="20"/>
        <v/>
      </c>
      <c r="K172" s="76" t="str">
        <f t="shared" si="21"/>
        <v/>
      </c>
      <c r="L172" s="152" t="str">
        <f t="shared" si="22"/>
        <v/>
      </c>
      <c r="M172" s="76" t="str">
        <f t="shared" si="23"/>
        <v/>
      </c>
      <c r="N172" s="76" t="str">
        <f t="shared" si="24"/>
        <v/>
      </c>
      <c r="O172" s="76" t="str">
        <f t="shared" si="25"/>
        <v/>
      </c>
      <c r="P172" s="76" t="str">
        <f t="shared" si="26"/>
        <v/>
      </c>
      <c r="Q172" s="76" t="str">
        <f t="shared" si="18"/>
        <v/>
      </c>
    </row>
    <row r="173" spans="1:17">
      <c r="A173" s="88"/>
      <c r="G173" s="88"/>
      <c r="H173" s="76" t="str">
        <f>IF(ISTEXT(VLOOKUP(G173,Rubrieken!A:B,2,FALSE)),VLOOKUP(G173,Rubrieken!A:B,2,FALSE),"")</f>
        <v/>
      </c>
      <c r="I173" s="87">
        <f t="shared" si="19"/>
        <v>0</v>
      </c>
      <c r="J173" s="76" t="str">
        <f t="shared" si="20"/>
        <v/>
      </c>
      <c r="K173" s="76" t="str">
        <f t="shared" si="21"/>
        <v/>
      </c>
      <c r="L173" s="152" t="str">
        <f t="shared" si="22"/>
        <v/>
      </c>
      <c r="M173" s="76" t="str">
        <f t="shared" si="23"/>
        <v/>
      </c>
      <c r="N173" s="76" t="str">
        <f t="shared" si="24"/>
        <v/>
      </c>
      <c r="O173" s="76" t="str">
        <f t="shared" si="25"/>
        <v/>
      </c>
      <c r="P173" s="76" t="str">
        <f t="shared" si="26"/>
        <v/>
      </c>
      <c r="Q173" s="76" t="str">
        <f t="shared" si="18"/>
        <v/>
      </c>
    </row>
    <row r="174" spans="1:17">
      <c r="A174" s="88"/>
      <c r="G174" s="88"/>
      <c r="H174" s="76" t="str">
        <f>IF(ISTEXT(VLOOKUP(G174,Rubrieken!A:B,2,FALSE)),VLOOKUP(G174,Rubrieken!A:B,2,FALSE),"")</f>
        <v/>
      </c>
      <c r="I174" s="87">
        <f t="shared" si="19"/>
        <v>0</v>
      </c>
      <c r="J174" s="76" t="str">
        <f t="shared" si="20"/>
        <v/>
      </c>
      <c r="K174" s="76" t="str">
        <f t="shared" si="21"/>
        <v/>
      </c>
      <c r="L174" s="152" t="str">
        <f t="shared" si="22"/>
        <v/>
      </c>
      <c r="M174" s="76" t="str">
        <f t="shared" si="23"/>
        <v/>
      </c>
      <c r="N174" s="76" t="str">
        <f t="shared" si="24"/>
        <v/>
      </c>
      <c r="O174" s="76" t="str">
        <f t="shared" si="25"/>
        <v/>
      </c>
      <c r="P174" s="76" t="str">
        <f t="shared" si="26"/>
        <v/>
      </c>
      <c r="Q174" s="76" t="str">
        <f t="shared" si="18"/>
        <v/>
      </c>
    </row>
    <row r="175" spans="1:17">
      <c r="A175" s="88"/>
      <c r="G175" s="88"/>
      <c r="H175" s="76" t="str">
        <f>IF(ISTEXT(VLOOKUP(G175,Rubrieken!A:B,2,FALSE)),VLOOKUP(G175,Rubrieken!A:B,2,FALSE),"")</f>
        <v/>
      </c>
      <c r="I175" s="87">
        <f t="shared" si="19"/>
        <v>0</v>
      </c>
      <c r="J175" s="76" t="str">
        <f t="shared" si="20"/>
        <v/>
      </c>
      <c r="K175" s="76" t="str">
        <f t="shared" si="21"/>
        <v/>
      </c>
      <c r="L175" s="152" t="str">
        <f t="shared" si="22"/>
        <v/>
      </c>
      <c r="M175" s="76" t="str">
        <f t="shared" si="23"/>
        <v/>
      </c>
      <c r="N175" s="76" t="str">
        <f t="shared" si="24"/>
        <v/>
      </c>
      <c r="O175" s="76" t="str">
        <f t="shared" si="25"/>
        <v/>
      </c>
      <c r="P175" s="76" t="str">
        <f t="shared" si="26"/>
        <v/>
      </c>
      <c r="Q175" s="76" t="str">
        <f t="shared" si="18"/>
        <v/>
      </c>
    </row>
    <row r="176" spans="1:17">
      <c r="A176" s="88"/>
      <c r="G176" s="88"/>
      <c r="H176" s="76" t="str">
        <f>IF(ISTEXT(VLOOKUP(G176,Rubrieken!A:B,2,FALSE)),VLOOKUP(G176,Rubrieken!A:B,2,FALSE),"")</f>
        <v/>
      </c>
      <c r="I176" s="87">
        <f t="shared" si="19"/>
        <v>0</v>
      </c>
      <c r="J176" s="76" t="str">
        <f t="shared" si="20"/>
        <v/>
      </c>
      <c r="K176" s="76" t="str">
        <f t="shared" si="21"/>
        <v/>
      </c>
      <c r="L176" s="152" t="str">
        <f t="shared" si="22"/>
        <v/>
      </c>
      <c r="M176" s="76" t="str">
        <f t="shared" si="23"/>
        <v/>
      </c>
      <c r="N176" s="76" t="str">
        <f t="shared" si="24"/>
        <v/>
      </c>
      <c r="O176" s="76" t="str">
        <f t="shared" si="25"/>
        <v/>
      </c>
      <c r="P176" s="76" t="str">
        <f t="shared" si="26"/>
        <v/>
      </c>
      <c r="Q176" s="76" t="str">
        <f t="shared" si="18"/>
        <v/>
      </c>
    </row>
    <row r="177" spans="1:17">
      <c r="A177" s="88"/>
      <c r="G177" s="88"/>
      <c r="H177" s="76" t="str">
        <f>IF(ISTEXT(VLOOKUP(G177,Rubrieken!A:B,2,FALSE)),VLOOKUP(G177,Rubrieken!A:B,2,FALSE),"")</f>
        <v/>
      </c>
      <c r="I177" s="87">
        <f t="shared" si="19"/>
        <v>0</v>
      </c>
      <c r="J177" s="76" t="str">
        <f t="shared" si="20"/>
        <v/>
      </c>
      <c r="K177" s="76" t="str">
        <f t="shared" si="21"/>
        <v/>
      </c>
      <c r="L177" s="152" t="str">
        <f t="shared" si="22"/>
        <v/>
      </c>
      <c r="M177" s="76" t="str">
        <f t="shared" si="23"/>
        <v/>
      </c>
      <c r="N177" s="76" t="str">
        <f t="shared" si="24"/>
        <v/>
      </c>
      <c r="O177" s="76" t="str">
        <f t="shared" si="25"/>
        <v/>
      </c>
      <c r="P177" s="76" t="str">
        <f t="shared" si="26"/>
        <v/>
      </c>
      <c r="Q177" s="76" t="str">
        <f t="shared" si="18"/>
        <v/>
      </c>
    </row>
    <row r="178" spans="1:17">
      <c r="A178" s="88"/>
      <c r="G178" s="88"/>
      <c r="H178" s="76" t="str">
        <f>IF(ISTEXT(VLOOKUP(G178,Rubrieken!A:B,2,FALSE)),VLOOKUP(G178,Rubrieken!A:B,2,FALSE),"")</f>
        <v/>
      </c>
      <c r="I178" s="87">
        <f t="shared" si="19"/>
        <v>0</v>
      </c>
      <c r="J178" s="76" t="str">
        <f t="shared" si="20"/>
        <v/>
      </c>
      <c r="K178" s="76" t="str">
        <f t="shared" si="21"/>
        <v/>
      </c>
      <c r="L178" s="152" t="str">
        <f t="shared" si="22"/>
        <v/>
      </c>
      <c r="M178" s="76" t="str">
        <f t="shared" si="23"/>
        <v/>
      </c>
      <c r="N178" s="76" t="str">
        <f t="shared" si="24"/>
        <v/>
      </c>
      <c r="O178" s="76" t="str">
        <f t="shared" si="25"/>
        <v/>
      </c>
      <c r="P178" s="76" t="str">
        <f t="shared" si="26"/>
        <v/>
      </c>
      <c r="Q178" s="76" t="str">
        <f t="shared" si="18"/>
        <v/>
      </c>
    </row>
    <row r="179" spans="1:17">
      <c r="A179" s="88"/>
      <c r="G179" s="88"/>
      <c r="H179" s="76" t="str">
        <f>IF(ISTEXT(VLOOKUP(G179,Rubrieken!A:B,2,FALSE)),VLOOKUP(G179,Rubrieken!A:B,2,FALSE),"")</f>
        <v/>
      </c>
      <c r="I179" s="87">
        <f t="shared" si="19"/>
        <v>0</v>
      </c>
      <c r="J179" s="76" t="str">
        <f t="shared" si="20"/>
        <v/>
      </c>
      <c r="K179" s="76" t="str">
        <f t="shared" si="21"/>
        <v/>
      </c>
      <c r="L179" s="152" t="str">
        <f t="shared" si="22"/>
        <v/>
      </c>
      <c r="M179" s="76" t="str">
        <f t="shared" si="23"/>
        <v/>
      </c>
      <c r="N179" s="76" t="str">
        <f t="shared" si="24"/>
        <v/>
      </c>
      <c r="O179" s="76" t="str">
        <f t="shared" si="25"/>
        <v/>
      </c>
      <c r="P179" s="76" t="str">
        <f t="shared" si="26"/>
        <v/>
      </c>
      <c r="Q179" s="76" t="str">
        <f t="shared" si="18"/>
        <v/>
      </c>
    </row>
    <row r="180" spans="1:17">
      <c r="A180" s="88"/>
      <c r="G180" s="88"/>
      <c r="H180" s="76" t="str">
        <f>IF(ISTEXT(VLOOKUP(G180,Rubrieken!A:B,2,FALSE)),VLOOKUP(G180,Rubrieken!A:B,2,FALSE),"")</f>
        <v/>
      </c>
      <c r="I180" s="87">
        <f t="shared" si="19"/>
        <v>0</v>
      </c>
      <c r="J180" s="76" t="str">
        <f t="shared" si="20"/>
        <v/>
      </c>
      <c r="K180" s="76" t="str">
        <f t="shared" si="21"/>
        <v/>
      </c>
      <c r="L180" s="152" t="str">
        <f t="shared" si="22"/>
        <v/>
      </c>
      <c r="M180" s="76" t="str">
        <f t="shared" si="23"/>
        <v/>
      </c>
      <c r="N180" s="76" t="str">
        <f t="shared" si="24"/>
        <v/>
      </c>
      <c r="O180" s="76" t="str">
        <f t="shared" si="25"/>
        <v/>
      </c>
      <c r="P180" s="76" t="str">
        <f t="shared" si="26"/>
        <v/>
      </c>
      <c r="Q180" s="76" t="str">
        <f t="shared" si="18"/>
        <v/>
      </c>
    </row>
    <row r="181" spans="1:17">
      <c r="A181" s="88"/>
      <c r="G181" s="88"/>
      <c r="H181" s="76" t="str">
        <f>IF(ISTEXT(VLOOKUP(G181,Rubrieken!A:B,2,FALSE)),VLOOKUP(G181,Rubrieken!A:B,2,FALSE),"")</f>
        <v/>
      </c>
      <c r="I181" s="87">
        <f t="shared" si="19"/>
        <v>0</v>
      </c>
      <c r="J181" s="76" t="str">
        <f t="shared" si="20"/>
        <v/>
      </c>
      <c r="K181" s="76" t="str">
        <f t="shared" si="21"/>
        <v/>
      </c>
      <c r="L181" s="152" t="str">
        <f t="shared" si="22"/>
        <v/>
      </c>
      <c r="M181" s="76" t="str">
        <f t="shared" si="23"/>
        <v/>
      </c>
      <c r="N181" s="76" t="str">
        <f t="shared" si="24"/>
        <v/>
      </c>
      <c r="O181" s="76" t="str">
        <f t="shared" si="25"/>
        <v/>
      </c>
      <c r="P181" s="76" t="str">
        <f t="shared" si="26"/>
        <v/>
      </c>
      <c r="Q181" s="76" t="str">
        <f t="shared" si="18"/>
        <v/>
      </c>
    </row>
    <row r="182" spans="1:17">
      <c r="A182" s="88"/>
      <c r="G182" s="88"/>
      <c r="H182" s="76" t="str">
        <f>IF(ISTEXT(VLOOKUP(G182,Rubrieken!A:B,2,FALSE)),VLOOKUP(G182,Rubrieken!A:B,2,FALSE),"")</f>
        <v/>
      </c>
      <c r="I182" s="87">
        <f t="shared" si="19"/>
        <v>0</v>
      </c>
      <c r="J182" s="76" t="str">
        <f t="shared" si="20"/>
        <v/>
      </c>
      <c r="K182" s="76" t="str">
        <f t="shared" si="21"/>
        <v/>
      </c>
      <c r="L182" s="152" t="str">
        <f t="shared" si="22"/>
        <v/>
      </c>
      <c r="M182" s="76" t="str">
        <f t="shared" si="23"/>
        <v/>
      </c>
      <c r="N182" s="76" t="str">
        <f t="shared" si="24"/>
        <v/>
      </c>
      <c r="O182" s="76" t="str">
        <f t="shared" si="25"/>
        <v/>
      </c>
      <c r="P182" s="76" t="str">
        <f t="shared" si="26"/>
        <v/>
      </c>
      <c r="Q182" s="76" t="str">
        <f t="shared" si="18"/>
        <v/>
      </c>
    </row>
    <row r="183" spans="1:17">
      <c r="A183" s="88"/>
      <c r="G183" s="88"/>
      <c r="H183" s="76" t="str">
        <f>IF(ISTEXT(VLOOKUP(G183,Rubrieken!A:B,2,FALSE)),VLOOKUP(G183,Rubrieken!A:B,2,FALSE),"")</f>
        <v/>
      </c>
      <c r="I183" s="87">
        <f t="shared" si="19"/>
        <v>0</v>
      </c>
      <c r="J183" s="76" t="str">
        <f t="shared" si="20"/>
        <v/>
      </c>
      <c r="K183" s="76" t="str">
        <f t="shared" si="21"/>
        <v/>
      </c>
      <c r="L183" s="152" t="str">
        <f t="shared" si="22"/>
        <v/>
      </c>
      <c r="M183" s="76" t="str">
        <f t="shared" si="23"/>
        <v/>
      </c>
      <c r="N183" s="76" t="str">
        <f t="shared" si="24"/>
        <v/>
      </c>
      <c r="O183" s="76" t="str">
        <f t="shared" si="25"/>
        <v/>
      </c>
      <c r="P183" s="76" t="str">
        <f t="shared" si="26"/>
        <v/>
      </c>
      <c r="Q183" s="76" t="str">
        <f t="shared" si="18"/>
        <v/>
      </c>
    </row>
    <row r="184" spans="1:17">
      <c r="A184" s="88"/>
      <c r="G184" s="88"/>
      <c r="H184" s="76" t="str">
        <f>IF(ISTEXT(VLOOKUP(G184,Rubrieken!A:B,2,FALSE)),VLOOKUP(G184,Rubrieken!A:B,2,FALSE),"")</f>
        <v/>
      </c>
      <c r="I184" s="87">
        <f t="shared" si="19"/>
        <v>0</v>
      </c>
      <c r="J184" s="76" t="str">
        <f t="shared" si="20"/>
        <v/>
      </c>
      <c r="K184" s="76" t="str">
        <f t="shared" si="21"/>
        <v/>
      </c>
      <c r="L184" s="152" t="str">
        <f t="shared" si="22"/>
        <v/>
      </c>
      <c r="M184" s="76" t="str">
        <f t="shared" si="23"/>
        <v/>
      </c>
      <c r="N184" s="76" t="str">
        <f t="shared" si="24"/>
        <v/>
      </c>
      <c r="O184" s="76" t="str">
        <f t="shared" si="25"/>
        <v/>
      </c>
      <c r="P184" s="76" t="str">
        <f t="shared" si="26"/>
        <v/>
      </c>
      <c r="Q184" s="76" t="str">
        <f t="shared" si="18"/>
        <v/>
      </c>
    </row>
    <row r="185" spans="1:17">
      <c r="A185" s="88"/>
      <c r="G185" s="88"/>
      <c r="H185" s="76" t="str">
        <f>IF(ISTEXT(VLOOKUP(G185,Rubrieken!A:B,2,FALSE)),VLOOKUP(G185,Rubrieken!A:B,2,FALSE),"")</f>
        <v/>
      </c>
      <c r="I185" s="87">
        <f t="shared" si="19"/>
        <v>0</v>
      </c>
      <c r="J185" s="76" t="str">
        <f t="shared" si="20"/>
        <v/>
      </c>
      <c r="K185" s="76" t="str">
        <f t="shared" si="21"/>
        <v/>
      </c>
      <c r="L185" s="152" t="str">
        <f t="shared" si="22"/>
        <v/>
      </c>
      <c r="M185" s="76" t="str">
        <f t="shared" si="23"/>
        <v/>
      </c>
      <c r="N185" s="76" t="str">
        <f t="shared" si="24"/>
        <v/>
      </c>
      <c r="O185" s="76" t="str">
        <f t="shared" si="25"/>
        <v/>
      </c>
      <c r="P185" s="76" t="str">
        <f t="shared" si="26"/>
        <v/>
      </c>
      <c r="Q185" s="76" t="str">
        <f t="shared" si="18"/>
        <v/>
      </c>
    </row>
    <row r="186" spans="1:17">
      <c r="A186" s="88"/>
      <c r="G186" s="88"/>
      <c r="H186" s="76" t="str">
        <f>IF(ISTEXT(VLOOKUP(G186,Rubrieken!A:B,2,FALSE)),VLOOKUP(G186,Rubrieken!A:B,2,FALSE),"")</f>
        <v/>
      </c>
      <c r="I186" s="87">
        <f t="shared" si="19"/>
        <v>0</v>
      </c>
      <c r="J186" s="76" t="str">
        <f t="shared" si="20"/>
        <v/>
      </c>
      <c r="K186" s="76" t="str">
        <f t="shared" si="21"/>
        <v/>
      </c>
      <c r="L186" s="152" t="str">
        <f t="shared" si="22"/>
        <v/>
      </c>
      <c r="M186" s="76" t="str">
        <f t="shared" si="23"/>
        <v/>
      </c>
      <c r="N186" s="76" t="str">
        <f t="shared" si="24"/>
        <v/>
      </c>
      <c r="O186" s="76" t="str">
        <f t="shared" si="25"/>
        <v/>
      </c>
      <c r="P186" s="76" t="str">
        <f t="shared" si="26"/>
        <v/>
      </c>
      <c r="Q186" s="76" t="str">
        <f t="shared" si="18"/>
        <v/>
      </c>
    </row>
    <row r="187" spans="1:17">
      <c r="A187" s="88"/>
      <c r="G187" s="88"/>
      <c r="H187" s="76" t="str">
        <f>IF(ISTEXT(VLOOKUP(G187,Rubrieken!A:B,2,FALSE)),VLOOKUP(G187,Rubrieken!A:B,2,FALSE),"")</f>
        <v/>
      </c>
      <c r="I187" s="87">
        <f t="shared" si="19"/>
        <v>0</v>
      </c>
      <c r="J187" s="76" t="str">
        <f t="shared" si="20"/>
        <v/>
      </c>
      <c r="K187" s="76" t="str">
        <f t="shared" si="21"/>
        <v/>
      </c>
      <c r="L187" s="152" t="str">
        <f t="shared" si="22"/>
        <v/>
      </c>
      <c r="M187" s="76" t="str">
        <f t="shared" si="23"/>
        <v/>
      </c>
      <c r="N187" s="76" t="str">
        <f t="shared" si="24"/>
        <v/>
      </c>
      <c r="O187" s="76" t="str">
        <f t="shared" si="25"/>
        <v/>
      </c>
      <c r="P187" s="76" t="str">
        <f t="shared" si="26"/>
        <v/>
      </c>
      <c r="Q187" s="76" t="str">
        <f t="shared" si="18"/>
        <v/>
      </c>
    </row>
    <row r="188" spans="1:17">
      <c r="A188" s="88"/>
      <c r="G188" s="88"/>
      <c r="H188" s="76" t="str">
        <f>IF(ISTEXT(VLOOKUP(G188,Rubrieken!A:B,2,FALSE)),VLOOKUP(G188,Rubrieken!A:B,2,FALSE),"")</f>
        <v/>
      </c>
      <c r="I188" s="87">
        <f t="shared" si="19"/>
        <v>0</v>
      </c>
      <c r="J188" s="76" t="str">
        <f t="shared" si="20"/>
        <v/>
      </c>
      <c r="K188" s="76" t="str">
        <f t="shared" si="21"/>
        <v/>
      </c>
      <c r="L188" s="152" t="str">
        <f t="shared" si="22"/>
        <v/>
      </c>
      <c r="M188" s="76" t="str">
        <f t="shared" si="23"/>
        <v/>
      </c>
      <c r="N188" s="76" t="str">
        <f t="shared" si="24"/>
        <v/>
      </c>
      <c r="O188" s="76" t="str">
        <f t="shared" si="25"/>
        <v/>
      </c>
      <c r="P188" s="76" t="str">
        <f t="shared" si="26"/>
        <v/>
      </c>
      <c r="Q188" s="76" t="str">
        <f t="shared" si="18"/>
        <v/>
      </c>
    </row>
    <row r="189" spans="1:17">
      <c r="A189" s="88"/>
      <c r="G189" s="88"/>
      <c r="H189" s="76" t="str">
        <f>IF(ISTEXT(VLOOKUP(G189,Rubrieken!A:B,2,FALSE)),VLOOKUP(G189,Rubrieken!A:B,2,FALSE),"")</f>
        <v/>
      </c>
      <c r="I189" s="87">
        <f t="shared" si="19"/>
        <v>0</v>
      </c>
      <c r="J189" s="76" t="str">
        <f t="shared" si="20"/>
        <v/>
      </c>
      <c r="K189" s="76" t="str">
        <f t="shared" si="21"/>
        <v/>
      </c>
      <c r="L189" s="152" t="str">
        <f t="shared" si="22"/>
        <v/>
      </c>
      <c r="M189" s="76" t="str">
        <f t="shared" si="23"/>
        <v/>
      </c>
      <c r="N189" s="76" t="str">
        <f t="shared" si="24"/>
        <v/>
      </c>
      <c r="O189" s="76" t="str">
        <f t="shared" si="25"/>
        <v/>
      </c>
      <c r="P189" s="76" t="str">
        <f t="shared" si="26"/>
        <v/>
      </c>
      <c r="Q189" s="76" t="str">
        <f t="shared" si="18"/>
        <v/>
      </c>
    </row>
    <row r="190" spans="1:17">
      <c r="A190" s="88"/>
      <c r="G190" s="88"/>
      <c r="H190" s="76" t="str">
        <f>IF(ISTEXT(VLOOKUP(G190,Rubrieken!A:B,2,FALSE)),VLOOKUP(G190,Rubrieken!A:B,2,FALSE),"")</f>
        <v/>
      </c>
      <c r="I190" s="87">
        <f t="shared" si="19"/>
        <v>0</v>
      </c>
      <c r="J190" s="76" t="str">
        <f t="shared" si="20"/>
        <v/>
      </c>
      <c r="K190" s="76" t="str">
        <f t="shared" si="21"/>
        <v/>
      </c>
      <c r="L190" s="152" t="str">
        <f t="shared" si="22"/>
        <v/>
      </c>
      <c r="M190" s="76" t="str">
        <f t="shared" si="23"/>
        <v/>
      </c>
      <c r="N190" s="76" t="str">
        <f t="shared" si="24"/>
        <v/>
      </c>
      <c r="O190" s="76" t="str">
        <f t="shared" si="25"/>
        <v/>
      </c>
      <c r="P190" s="76" t="str">
        <f t="shared" si="26"/>
        <v/>
      </c>
      <c r="Q190" s="76" t="str">
        <f t="shared" si="18"/>
        <v/>
      </c>
    </row>
    <row r="191" spans="1:17">
      <c r="A191" s="88"/>
      <c r="G191" s="88"/>
      <c r="H191" s="76" t="str">
        <f>IF(ISTEXT(VLOOKUP(G191,Rubrieken!A:B,2,FALSE)),VLOOKUP(G191,Rubrieken!A:B,2,FALSE),"")</f>
        <v/>
      </c>
      <c r="I191" s="87">
        <f t="shared" si="19"/>
        <v>0</v>
      </c>
      <c r="J191" s="76" t="str">
        <f t="shared" si="20"/>
        <v/>
      </c>
      <c r="K191" s="76" t="str">
        <f t="shared" si="21"/>
        <v/>
      </c>
      <c r="L191" s="152" t="str">
        <f t="shared" si="22"/>
        <v/>
      </c>
      <c r="M191" s="76" t="str">
        <f t="shared" si="23"/>
        <v/>
      </c>
      <c r="N191" s="76" t="str">
        <f t="shared" si="24"/>
        <v/>
      </c>
      <c r="O191" s="76" t="str">
        <f t="shared" si="25"/>
        <v/>
      </c>
      <c r="P191" s="76" t="str">
        <f t="shared" si="26"/>
        <v/>
      </c>
      <c r="Q191" s="76" t="str">
        <f t="shared" si="18"/>
        <v/>
      </c>
    </row>
    <row r="192" spans="1:17">
      <c r="A192" s="88"/>
      <c r="G192" s="88"/>
      <c r="H192" s="76" t="str">
        <f>IF(ISTEXT(VLOOKUP(G192,Rubrieken!A:B,2,FALSE)),VLOOKUP(G192,Rubrieken!A:B,2,FALSE),"")</f>
        <v/>
      </c>
      <c r="I192" s="87">
        <f t="shared" si="19"/>
        <v>0</v>
      </c>
      <c r="J192" s="76" t="str">
        <f t="shared" si="20"/>
        <v/>
      </c>
      <c r="K192" s="76" t="str">
        <f t="shared" si="21"/>
        <v/>
      </c>
      <c r="L192" s="152" t="str">
        <f t="shared" si="22"/>
        <v/>
      </c>
      <c r="M192" s="76" t="str">
        <f t="shared" si="23"/>
        <v/>
      </c>
      <c r="N192" s="76" t="str">
        <f t="shared" si="24"/>
        <v/>
      </c>
      <c r="O192" s="76" t="str">
        <f t="shared" si="25"/>
        <v/>
      </c>
      <c r="P192" s="76" t="str">
        <f t="shared" si="26"/>
        <v/>
      </c>
      <c r="Q192" s="76" t="str">
        <f t="shared" si="18"/>
        <v/>
      </c>
    </row>
    <row r="193" spans="1:17">
      <c r="A193" s="88"/>
      <c r="G193" s="88"/>
      <c r="H193" s="76" t="str">
        <f>IF(ISTEXT(VLOOKUP(G193,Rubrieken!A:B,2,FALSE)),VLOOKUP(G193,Rubrieken!A:B,2,FALSE),"")</f>
        <v/>
      </c>
      <c r="I193" s="87">
        <f t="shared" si="19"/>
        <v>0</v>
      </c>
      <c r="J193" s="76" t="str">
        <f t="shared" si="20"/>
        <v/>
      </c>
      <c r="K193" s="76" t="str">
        <f t="shared" si="21"/>
        <v/>
      </c>
      <c r="L193" s="152" t="str">
        <f t="shared" si="22"/>
        <v/>
      </c>
      <c r="M193" s="76" t="str">
        <f t="shared" si="23"/>
        <v/>
      </c>
      <c r="N193" s="76" t="str">
        <f t="shared" si="24"/>
        <v/>
      </c>
      <c r="O193" s="76" t="str">
        <f t="shared" si="25"/>
        <v/>
      </c>
      <c r="P193" s="76" t="str">
        <f t="shared" si="26"/>
        <v/>
      </c>
      <c r="Q193" s="76" t="str">
        <f t="shared" si="18"/>
        <v/>
      </c>
    </row>
    <row r="194" spans="1:17">
      <c r="A194" s="88"/>
      <c r="G194" s="88"/>
      <c r="H194" s="76" t="str">
        <f>IF(ISTEXT(VLOOKUP(G194,Rubrieken!A:B,2,FALSE)),VLOOKUP(G194,Rubrieken!A:B,2,FALSE),"")</f>
        <v/>
      </c>
      <c r="I194" s="87">
        <f t="shared" si="19"/>
        <v>0</v>
      </c>
      <c r="J194" s="76" t="str">
        <f t="shared" si="20"/>
        <v/>
      </c>
      <c r="K194" s="76" t="str">
        <f t="shared" si="21"/>
        <v/>
      </c>
      <c r="L194" s="152" t="str">
        <f t="shared" si="22"/>
        <v/>
      </c>
      <c r="M194" s="76" t="str">
        <f t="shared" si="23"/>
        <v/>
      </c>
      <c r="N194" s="76" t="str">
        <f t="shared" si="24"/>
        <v/>
      </c>
      <c r="O194" s="76" t="str">
        <f t="shared" si="25"/>
        <v/>
      </c>
      <c r="P194" s="76" t="str">
        <f t="shared" si="26"/>
        <v/>
      </c>
      <c r="Q194" s="76" t="str">
        <f t="shared" si="18"/>
        <v/>
      </c>
    </row>
    <row r="195" spans="1:17">
      <c r="A195" s="88"/>
      <c r="G195" s="88"/>
      <c r="H195" s="76" t="str">
        <f>IF(ISTEXT(VLOOKUP(G195,Rubrieken!A:B,2,FALSE)),VLOOKUP(G195,Rubrieken!A:B,2,FALSE),"")</f>
        <v/>
      </c>
      <c r="I195" s="87">
        <f t="shared" si="19"/>
        <v>0</v>
      </c>
      <c r="J195" s="76" t="str">
        <f t="shared" si="20"/>
        <v/>
      </c>
      <c r="K195" s="76" t="str">
        <f t="shared" si="21"/>
        <v/>
      </c>
      <c r="L195" s="152" t="str">
        <f t="shared" si="22"/>
        <v/>
      </c>
      <c r="M195" s="76" t="str">
        <f t="shared" si="23"/>
        <v/>
      </c>
      <c r="N195" s="76" t="str">
        <f t="shared" si="24"/>
        <v/>
      </c>
      <c r="O195" s="76" t="str">
        <f t="shared" si="25"/>
        <v/>
      </c>
      <c r="P195" s="76" t="str">
        <f t="shared" si="26"/>
        <v/>
      </c>
      <c r="Q195" s="76" t="str">
        <f t="shared" si="18"/>
        <v/>
      </c>
    </row>
    <row r="196" spans="1:17">
      <c r="A196" s="88"/>
      <c r="G196" s="88"/>
      <c r="H196" s="76" t="str">
        <f>IF(ISTEXT(VLOOKUP(G196,Rubrieken!A:B,2,FALSE)),VLOOKUP(G196,Rubrieken!A:B,2,FALSE),"")</f>
        <v/>
      </c>
      <c r="I196" s="87">
        <f t="shared" si="19"/>
        <v>0</v>
      </c>
      <c r="J196" s="76" t="str">
        <f t="shared" si="20"/>
        <v/>
      </c>
      <c r="K196" s="76" t="str">
        <f t="shared" si="21"/>
        <v/>
      </c>
      <c r="L196" s="152" t="str">
        <f t="shared" si="22"/>
        <v/>
      </c>
      <c r="M196" s="76" t="str">
        <f t="shared" si="23"/>
        <v/>
      </c>
      <c r="N196" s="76" t="str">
        <f t="shared" si="24"/>
        <v/>
      </c>
      <c r="O196" s="76" t="str">
        <f t="shared" si="25"/>
        <v/>
      </c>
      <c r="P196" s="76" t="str">
        <f t="shared" si="26"/>
        <v/>
      </c>
      <c r="Q196" s="76" t="str">
        <f t="shared" si="18"/>
        <v/>
      </c>
    </row>
    <row r="197" spans="1:17">
      <c r="A197" s="88"/>
      <c r="G197" s="88"/>
      <c r="H197" s="76" t="str">
        <f>IF(ISTEXT(VLOOKUP(G197,Rubrieken!A:B,2,FALSE)),VLOOKUP(G197,Rubrieken!A:B,2,FALSE),"")</f>
        <v/>
      </c>
      <c r="I197" s="87">
        <f t="shared" si="19"/>
        <v>0</v>
      </c>
      <c r="J197" s="76" t="str">
        <f t="shared" si="20"/>
        <v/>
      </c>
      <c r="K197" s="76" t="str">
        <f t="shared" si="21"/>
        <v/>
      </c>
      <c r="L197" s="152" t="str">
        <f t="shared" si="22"/>
        <v/>
      </c>
      <c r="M197" s="76" t="str">
        <f t="shared" si="23"/>
        <v/>
      </c>
      <c r="N197" s="76" t="str">
        <f t="shared" si="24"/>
        <v/>
      </c>
      <c r="O197" s="76" t="str">
        <f t="shared" si="25"/>
        <v/>
      </c>
      <c r="P197" s="76" t="str">
        <f t="shared" si="26"/>
        <v/>
      </c>
      <c r="Q197" s="76" t="str">
        <f t="shared" si="18"/>
        <v/>
      </c>
    </row>
    <row r="198" spans="1:17">
      <c r="A198" s="88"/>
      <c r="G198" s="88"/>
      <c r="H198" s="76" t="str">
        <f>IF(ISTEXT(VLOOKUP(G198,Rubrieken!A:B,2,FALSE)),VLOOKUP(G198,Rubrieken!A:B,2,FALSE),"")</f>
        <v/>
      </c>
      <c r="I198" s="87">
        <f t="shared" si="19"/>
        <v>0</v>
      </c>
      <c r="J198" s="76" t="str">
        <f t="shared" si="20"/>
        <v/>
      </c>
      <c r="K198" s="76" t="str">
        <f t="shared" si="21"/>
        <v/>
      </c>
      <c r="L198" s="152" t="str">
        <f t="shared" si="22"/>
        <v/>
      </c>
      <c r="M198" s="76" t="str">
        <f t="shared" si="23"/>
        <v/>
      </c>
      <c r="N198" s="76" t="str">
        <f t="shared" si="24"/>
        <v/>
      </c>
      <c r="O198" s="76" t="str">
        <f t="shared" si="25"/>
        <v/>
      </c>
      <c r="P198" s="76" t="str">
        <f t="shared" si="26"/>
        <v/>
      </c>
      <c r="Q198" s="76" t="str">
        <f t="shared" si="18"/>
        <v/>
      </c>
    </row>
    <row r="199" spans="1:17">
      <c r="A199" s="88"/>
      <c r="G199" s="88"/>
      <c r="H199" s="76" t="str">
        <f>IF(ISTEXT(VLOOKUP(G199,Rubrieken!A:B,2,FALSE)),VLOOKUP(G199,Rubrieken!A:B,2,FALSE),"")</f>
        <v/>
      </c>
      <c r="I199" s="87">
        <f t="shared" si="19"/>
        <v>0</v>
      </c>
      <c r="J199" s="76" t="str">
        <f t="shared" si="20"/>
        <v/>
      </c>
      <c r="K199" s="76" t="str">
        <f t="shared" si="21"/>
        <v/>
      </c>
      <c r="L199" s="152" t="str">
        <f t="shared" si="22"/>
        <v/>
      </c>
      <c r="M199" s="76" t="str">
        <f t="shared" si="23"/>
        <v/>
      </c>
      <c r="N199" s="76" t="str">
        <f t="shared" si="24"/>
        <v/>
      </c>
      <c r="O199" s="76" t="str">
        <f t="shared" si="25"/>
        <v/>
      </c>
      <c r="P199" s="76" t="str">
        <f t="shared" si="26"/>
        <v/>
      </c>
      <c r="Q199" s="76" t="str">
        <f t="shared" ref="Q199:Q262" si="27">IF(B199="","",CEILING(MONTH(B199)/3,1))</f>
        <v/>
      </c>
    </row>
    <row r="200" spans="1:17">
      <c r="A200" s="88"/>
      <c r="G200" s="88"/>
      <c r="H200" s="76" t="str">
        <f>IF(ISTEXT(VLOOKUP(G200,Rubrieken!A:B,2,FALSE)),VLOOKUP(G200,Rubrieken!A:B,2,FALSE),"")</f>
        <v/>
      </c>
      <c r="I200" s="87">
        <f t="shared" ref="I200:I263" si="28">D200-E200+F200</f>
        <v>0</v>
      </c>
      <c r="J200" s="76" t="str">
        <f t="shared" ref="J200:J263" si="29">CONCATENATE(K200,L200,M200,N200,O200,P200)</f>
        <v/>
      </c>
      <c r="K200" s="76" t="str">
        <f t="shared" ref="K200:K263" si="30">IF(AND(D200=0,E200=0),"",IF(H200="","Er is nog geen rubriek ingevuld. ",""))</f>
        <v/>
      </c>
      <c r="L200" s="152" t="str">
        <f t="shared" ref="L200:L263" si="31">IF(AND(ISNUMBER(D200),ISNUMBER(E200),(D200*E200)^2&gt;0),"Bedrag in en uit zijn beiden ingevuld. ","")</f>
        <v/>
      </c>
      <c r="M200" s="76" t="str">
        <f t="shared" ref="M200:M263" si="32">IF(AND(D200&gt;0,ISNUMBER(F200)),"Geen btw bij bank inkomsten. ","")</f>
        <v/>
      </c>
      <c r="N200" s="76" t="str">
        <f t="shared" ref="N200:N263" si="33">IF(ISNUMBER(E200),IF(F200/0.182&gt;E200,"Btw is groter dan 21%. ",""),"")</f>
        <v/>
      </c>
      <c r="O200" s="76" t="str">
        <f t="shared" ref="O200:O263" si="34">IF(I200=0,"",IF(Q200="","Geen datum ingevuld. ",""))</f>
        <v/>
      </c>
      <c r="P200" s="76" t="str">
        <f t="shared" ref="P200:P263" si="35">IF(I200&lt;&gt;0,IF(CONCATENATE(K200,L200,M200,N200,O200)="","Hele regel is goed!",""),"")</f>
        <v/>
      </c>
      <c r="Q200" s="76" t="str">
        <f t="shared" si="27"/>
        <v/>
      </c>
    </row>
    <row r="201" spans="1:17">
      <c r="A201" s="88"/>
      <c r="G201" s="88"/>
      <c r="H201" s="76" t="str">
        <f>IF(ISTEXT(VLOOKUP(G201,Rubrieken!A:B,2,FALSE)),VLOOKUP(G201,Rubrieken!A:B,2,FALSE),"")</f>
        <v/>
      </c>
      <c r="I201" s="87">
        <f t="shared" si="28"/>
        <v>0</v>
      </c>
      <c r="J201" s="76" t="str">
        <f t="shared" si="29"/>
        <v/>
      </c>
      <c r="K201" s="76" t="str">
        <f t="shared" si="30"/>
        <v/>
      </c>
      <c r="L201" s="152" t="str">
        <f t="shared" si="31"/>
        <v/>
      </c>
      <c r="M201" s="76" t="str">
        <f t="shared" si="32"/>
        <v/>
      </c>
      <c r="N201" s="76" t="str">
        <f t="shared" si="33"/>
        <v/>
      </c>
      <c r="O201" s="76" t="str">
        <f t="shared" si="34"/>
        <v/>
      </c>
      <c r="P201" s="76" t="str">
        <f t="shared" si="35"/>
        <v/>
      </c>
      <c r="Q201" s="76" t="str">
        <f t="shared" si="27"/>
        <v/>
      </c>
    </row>
    <row r="202" spans="1:17">
      <c r="A202" s="88"/>
      <c r="G202" s="88"/>
      <c r="H202" s="76" t="str">
        <f>IF(ISTEXT(VLOOKUP(G202,Rubrieken!A:B,2,FALSE)),VLOOKUP(G202,Rubrieken!A:B,2,FALSE),"")</f>
        <v/>
      </c>
      <c r="I202" s="87">
        <f t="shared" si="28"/>
        <v>0</v>
      </c>
      <c r="J202" s="76" t="str">
        <f t="shared" si="29"/>
        <v/>
      </c>
      <c r="K202" s="76" t="str">
        <f t="shared" si="30"/>
        <v/>
      </c>
      <c r="L202" s="152" t="str">
        <f t="shared" si="31"/>
        <v/>
      </c>
      <c r="M202" s="76" t="str">
        <f t="shared" si="32"/>
        <v/>
      </c>
      <c r="N202" s="76" t="str">
        <f t="shared" si="33"/>
        <v/>
      </c>
      <c r="O202" s="76" t="str">
        <f t="shared" si="34"/>
        <v/>
      </c>
      <c r="P202" s="76" t="str">
        <f t="shared" si="35"/>
        <v/>
      </c>
      <c r="Q202" s="76" t="str">
        <f t="shared" si="27"/>
        <v/>
      </c>
    </row>
    <row r="203" spans="1:17">
      <c r="A203" s="88"/>
      <c r="G203" s="88"/>
      <c r="H203" s="76" t="str">
        <f>IF(ISTEXT(VLOOKUP(G203,Rubrieken!A:B,2,FALSE)),VLOOKUP(G203,Rubrieken!A:B,2,FALSE),"")</f>
        <v/>
      </c>
      <c r="I203" s="87">
        <f t="shared" si="28"/>
        <v>0</v>
      </c>
      <c r="J203" s="76" t="str">
        <f t="shared" si="29"/>
        <v/>
      </c>
      <c r="K203" s="76" t="str">
        <f t="shared" si="30"/>
        <v/>
      </c>
      <c r="L203" s="152" t="str">
        <f t="shared" si="31"/>
        <v/>
      </c>
      <c r="M203" s="76" t="str">
        <f t="shared" si="32"/>
        <v/>
      </c>
      <c r="N203" s="76" t="str">
        <f t="shared" si="33"/>
        <v/>
      </c>
      <c r="O203" s="76" t="str">
        <f t="shared" si="34"/>
        <v/>
      </c>
      <c r="P203" s="76" t="str">
        <f t="shared" si="35"/>
        <v/>
      </c>
      <c r="Q203" s="76" t="str">
        <f t="shared" si="27"/>
        <v/>
      </c>
    </row>
    <row r="204" spans="1:17">
      <c r="A204" s="88"/>
      <c r="G204" s="88"/>
      <c r="H204" s="76" t="str">
        <f>IF(ISTEXT(VLOOKUP(G204,Rubrieken!A:B,2,FALSE)),VLOOKUP(G204,Rubrieken!A:B,2,FALSE),"")</f>
        <v/>
      </c>
      <c r="I204" s="87">
        <f t="shared" si="28"/>
        <v>0</v>
      </c>
      <c r="J204" s="76" t="str">
        <f t="shared" si="29"/>
        <v/>
      </c>
      <c r="K204" s="76" t="str">
        <f t="shared" si="30"/>
        <v/>
      </c>
      <c r="L204" s="152" t="str">
        <f t="shared" si="31"/>
        <v/>
      </c>
      <c r="M204" s="76" t="str">
        <f t="shared" si="32"/>
        <v/>
      </c>
      <c r="N204" s="76" t="str">
        <f t="shared" si="33"/>
        <v/>
      </c>
      <c r="O204" s="76" t="str">
        <f t="shared" si="34"/>
        <v/>
      </c>
      <c r="P204" s="76" t="str">
        <f t="shared" si="35"/>
        <v/>
      </c>
      <c r="Q204" s="76" t="str">
        <f t="shared" si="27"/>
        <v/>
      </c>
    </row>
    <row r="205" spans="1:17">
      <c r="A205" s="88"/>
      <c r="G205" s="88"/>
      <c r="H205" s="76" t="str">
        <f>IF(ISTEXT(VLOOKUP(G205,Rubrieken!A:B,2,FALSE)),VLOOKUP(G205,Rubrieken!A:B,2,FALSE),"")</f>
        <v/>
      </c>
      <c r="I205" s="87">
        <f t="shared" si="28"/>
        <v>0</v>
      </c>
      <c r="J205" s="76" t="str">
        <f t="shared" si="29"/>
        <v/>
      </c>
      <c r="K205" s="76" t="str">
        <f t="shared" si="30"/>
        <v/>
      </c>
      <c r="L205" s="152" t="str">
        <f t="shared" si="31"/>
        <v/>
      </c>
      <c r="M205" s="76" t="str">
        <f t="shared" si="32"/>
        <v/>
      </c>
      <c r="N205" s="76" t="str">
        <f t="shared" si="33"/>
        <v/>
      </c>
      <c r="O205" s="76" t="str">
        <f t="shared" si="34"/>
        <v/>
      </c>
      <c r="P205" s="76" t="str">
        <f t="shared" si="35"/>
        <v/>
      </c>
      <c r="Q205" s="76" t="str">
        <f t="shared" si="27"/>
        <v/>
      </c>
    </row>
    <row r="206" spans="1:17">
      <c r="A206" s="88"/>
      <c r="G206" s="88"/>
      <c r="H206" s="76" t="str">
        <f>IF(ISTEXT(VLOOKUP(G206,Rubrieken!A:B,2,FALSE)),VLOOKUP(G206,Rubrieken!A:B,2,FALSE),"")</f>
        <v/>
      </c>
      <c r="I206" s="87">
        <f t="shared" si="28"/>
        <v>0</v>
      </c>
      <c r="J206" s="76" t="str">
        <f t="shared" si="29"/>
        <v/>
      </c>
      <c r="K206" s="76" t="str">
        <f t="shared" si="30"/>
        <v/>
      </c>
      <c r="L206" s="152" t="str">
        <f t="shared" si="31"/>
        <v/>
      </c>
      <c r="M206" s="76" t="str">
        <f t="shared" si="32"/>
        <v/>
      </c>
      <c r="N206" s="76" t="str">
        <f t="shared" si="33"/>
        <v/>
      </c>
      <c r="O206" s="76" t="str">
        <f t="shared" si="34"/>
        <v/>
      </c>
      <c r="P206" s="76" t="str">
        <f t="shared" si="35"/>
        <v/>
      </c>
      <c r="Q206" s="76" t="str">
        <f t="shared" si="27"/>
        <v/>
      </c>
    </row>
    <row r="207" spans="1:17">
      <c r="A207" s="88"/>
      <c r="G207" s="88"/>
      <c r="H207" s="76" t="str">
        <f>IF(ISTEXT(VLOOKUP(G207,Rubrieken!A:B,2,FALSE)),VLOOKUP(G207,Rubrieken!A:B,2,FALSE),"")</f>
        <v/>
      </c>
      <c r="I207" s="87">
        <f t="shared" si="28"/>
        <v>0</v>
      </c>
      <c r="J207" s="76" t="str">
        <f t="shared" si="29"/>
        <v/>
      </c>
      <c r="K207" s="76" t="str">
        <f t="shared" si="30"/>
        <v/>
      </c>
      <c r="L207" s="152" t="str">
        <f t="shared" si="31"/>
        <v/>
      </c>
      <c r="M207" s="76" t="str">
        <f t="shared" si="32"/>
        <v/>
      </c>
      <c r="N207" s="76" t="str">
        <f t="shared" si="33"/>
        <v/>
      </c>
      <c r="O207" s="76" t="str">
        <f t="shared" si="34"/>
        <v/>
      </c>
      <c r="P207" s="76" t="str">
        <f t="shared" si="35"/>
        <v/>
      </c>
      <c r="Q207" s="76" t="str">
        <f t="shared" si="27"/>
        <v/>
      </c>
    </row>
    <row r="208" spans="1:17">
      <c r="A208" s="88"/>
      <c r="G208" s="88"/>
      <c r="H208" s="76" t="str">
        <f>IF(ISTEXT(VLOOKUP(G208,Rubrieken!A:B,2,FALSE)),VLOOKUP(G208,Rubrieken!A:B,2,FALSE),"")</f>
        <v/>
      </c>
      <c r="I208" s="87">
        <f t="shared" si="28"/>
        <v>0</v>
      </c>
      <c r="J208" s="76" t="str">
        <f t="shared" si="29"/>
        <v/>
      </c>
      <c r="K208" s="76" t="str">
        <f t="shared" si="30"/>
        <v/>
      </c>
      <c r="L208" s="152" t="str">
        <f t="shared" si="31"/>
        <v/>
      </c>
      <c r="M208" s="76" t="str">
        <f t="shared" si="32"/>
        <v/>
      </c>
      <c r="N208" s="76" t="str">
        <f t="shared" si="33"/>
        <v/>
      </c>
      <c r="O208" s="76" t="str">
        <f t="shared" si="34"/>
        <v/>
      </c>
      <c r="P208" s="76" t="str">
        <f t="shared" si="35"/>
        <v/>
      </c>
      <c r="Q208" s="76" t="str">
        <f t="shared" si="27"/>
        <v/>
      </c>
    </row>
    <row r="209" spans="1:17">
      <c r="A209" s="88"/>
      <c r="G209" s="88"/>
      <c r="H209" s="76" t="str">
        <f>IF(ISTEXT(VLOOKUP(G209,Rubrieken!A:B,2,FALSE)),VLOOKUP(G209,Rubrieken!A:B,2,FALSE),"")</f>
        <v/>
      </c>
      <c r="I209" s="87">
        <f t="shared" si="28"/>
        <v>0</v>
      </c>
      <c r="J209" s="76" t="str">
        <f t="shared" si="29"/>
        <v/>
      </c>
      <c r="K209" s="76" t="str">
        <f t="shared" si="30"/>
        <v/>
      </c>
      <c r="L209" s="152" t="str">
        <f t="shared" si="31"/>
        <v/>
      </c>
      <c r="M209" s="76" t="str">
        <f t="shared" si="32"/>
        <v/>
      </c>
      <c r="N209" s="76" t="str">
        <f t="shared" si="33"/>
        <v/>
      </c>
      <c r="O209" s="76" t="str">
        <f t="shared" si="34"/>
        <v/>
      </c>
      <c r="P209" s="76" t="str">
        <f t="shared" si="35"/>
        <v/>
      </c>
      <c r="Q209" s="76" t="str">
        <f t="shared" si="27"/>
        <v/>
      </c>
    </row>
    <row r="210" spans="1:17">
      <c r="A210" s="88"/>
      <c r="G210" s="88"/>
      <c r="H210" s="76" t="str">
        <f>IF(ISTEXT(VLOOKUP(G210,Rubrieken!A:B,2,FALSE)),VLOOKUP(G210,Rubrieken!A:B,2,FALSE),"")</f>
        <v/>
      </c>
      <c r="I210" s="87">
        <f t="shared" si="28"/>
        <v>0</v>
      </c>
      <c r="J210" s="76" t="str">
        <f t="shared" si="29"/>
        <v/>
      </c>
      <c r="K210" s="76" t="str">
        <f t="shared" si="30"/>
        <v/>
      </c>
      <c r="L210" s="152" t="str">
        <f t="shared" si="31"/>
        <v/>
      </c>
      <c r="M210" s="76" t="str">
        <f t="shared" si="32"/>
        <v/>
      </c>
      <c r="N210" s="76" t="str">
        <f t="shared" si="33"/>
        <v/>
      </c>
      <c r="O210" s="76" t="str">
        <f t="shared" si="34"/>
        <v/>
      </c>
      <c r="P210" s="76" t="str">
        <f t="shared" si="35"/>
        <v/>
      </c>
      <c r="Q210" s="76" t="str">
        <f t="shared" si="27"/>
        <v/>
      </c>
    </row>
    <row r="211" spans="1:17">
      <c r="A211" s="88"/>
      <c r="G211" s="88"/>
      <c r="H211" s="76" t="str">
        <f>IF(ISTEXT(VLOOKUP(G211,Rubrieken!A:B,2,FALSE)),VLOOKUP(G211,Rubrieken!A:B,2,FALSE),"")</f>
        <v/>
      </c>
      <c r="I211" s="87">
        <f t="shared" si="28"/>
        <v>0</v>
      </c>
      <c r="J211" s="76" t="str">
        <f t="shared" si="29"/>
        <v/>
      </c>
      <c r="K211" s="76" t="str">
        <f t="shared" si="30"/>
        <v/>
      </c>
      <c r="L211" s="152" t="str">
        <f t="shared" si="31"/>
        <v/>
      </c>
      <c r="M211" s="76" t="str">
        <f t="shared" si="32"/>
        <v/>
      </c>
      <c r="N211" s="76" t="str">
        <f t="shared" si="33"/>
        <v/>
      </c>
      <c r="O211" s="76" t="str">
        <f t="shared" si="34"/>
        <v/>
      </c>
      <c r="P211" s="76" t="str">
        <f t="shared" si="35"/>
        <v/>
      </c>
      <c r="Q211" s="76" t="str">
        <f t="shared" si="27"/>
        <v/>
      </c>
    </row>
    <row r="212" spans="1:17">
      <c r="A212" s="88"/>
      <c r="G212" s="88"/>
      <c r="H212" s="76" t="str">
        <f>IF(ISTEXT(VLOOKUP(G212,Rubrieken!A:B,2,FALSE)),VLOOKUP(G212,Rubrieken!A:B,2,FALSE),"")</f>
        <v/>
      </c>
      <c r="I212" s="87">
        <f t="shared" si="28"/>
        <v>0</v>
      </c>
      <c r="J212" s="76" t="str">
        <f t="shared" si="29"/>
        <v/>
      </c>
      <c r="K212" s="76" t="str">
        <f t="shared" si="30"/>
        <v/>
      </c>
      <c r="L212" s="152" t="str">
        <f t="shared" si="31"/>
        <v/>
      </c>
      <c r="M212" s="76" t="str">
        <f t="shared" si="32"/>
        <v/>
      </c>
      <c r="N212" s="76" t="str">
        <f t="shared" si="33"/>
        <v/>
      </c>
      <c r="O212" s="76" t="str">
        <f t="shared" si="34"/>
        <v/>
      </c>
      <c r="P212" s="76" t="str">
        <f t="shared" si="35"/>
        <v/>
      </c>
      <c r="Q212" s="76" t="str">
        <f t="shared" si="27"/>
        <v/>
      </c>
    </row>
    <row r="213" spans="1:17">
      <c r="A213" s="88"/>
      <c r="G213" s="88"/>
      <c r="H213" s="76" t="str">
        <f>IF(ISTEXT(VLOOKUP(G213,Rubrieken!A:B,2,FALSE)),VLOOKUP(G213,Rubrieken!A:B,2,FALSE),"")</f>
        <v/>
      </c>
      <c r="I213" s="87">
        <f t="shared" si="28"/>
        <v>0</v>
      </c>
      <c r="J213" s="76" t="str">
        <f t="shared" si="29"/>
        <v/>
      </c>
      <c r="K213" s="76" t="str">
        <f t="shared" si="30"/>
        <v/>
      </c>
      <c r="L213" s="152" t="str">
        <f t="shared" si="31"/>
        <v/>
      </c>
      <c r="M213" s="76" t="str">
        <f t="shared" si="32"/>
        <v/>
      </c>
      <c r="N213" s="76" t="str">
        <f t="shared" si="33"/>
        <v/>
      </c>
      <c r="O213" s="76" t="str">
        <f t="shared" si="34"/>
        <v/>
      </c>
      <c r="P213" s="76" t="str">
        <f t="shared" si="35"/>
        <v/>
      </c>
      <c r="Q213" s="76" t="str">
        <f t="shared" si="27"/>
        <v/>
      </c>
    </row>
    <row r="214" spans="1:17">
      <c r="A214" s="88"/>
      <c r="G214" s="88"/>
      <c r="H214" s="76" t="str">
        <f>IF(ISTEXT(VLOOKUP(G214,Rubrieken!A:B,2,FALSE)),VLOOKUP(G214,Rubrieken!A:B,2,FALSE),"")</f>
        <v/>
      </c>
      <c r="I214" s="87">
        <f t="shared" si="28"/>
        <v>0</v>
      </c>
      <c r="J214" s="76" t="str">
        <f t="shared" si="29"/>
        <v/>
      </c>
      <c r="K214" s="76" t="str">
        <f t="shared" si="30"/>
        <v/>
      </c>
      <c r="L214" s="152" t="str">
        <f t="shared" si="31"/>
        <v/>
      </c>
      <c r="M214" s="76" t="str">
        <f t="shared" si="32"/>
        <v/>
      </c>
      <c r="N214" s="76" t="str">
        <f t="shared" si="33"/>
        <v/>
      </c>
      <c r="O214" s="76" t="str">
        <f t="shared" si="34"/>
        <v/>
      </c>
      <c r="P214" s="76" t="str">
        <f t="shared" si="35"/>
        <v/>
      </c>
      <c r="Q214" s="76" t="str">
        <f t="shared" si="27"/>
        <v/>
      </c>
    </row>
    <row r="215" spans="1:17">
      <c r="A215" s="88"/>
      <c r="G215" s="88"/>
      <c r="H215" s="76" t="str">
        <f>IF(ISTEXT(VLOOKUP(G215,Rubrieken!A:B,2,FALSE)),VLOOKUP(G215,Rubrieken!A:B,2,FALSE),"")</f>
        <v/>
      </c>
      <c r="I215" s="87">
        <f t="shared" si="28"/>
        <v>0</v>
      </c>
      <c r="J215" s="76" t="str">
        <f t="shared" si="29"/>
        <v/>
      </c>
      <c r="K215" s="76" t="str">
        <f t="shared" si="30"/>
        <v/>
      </c>
      <c r="L215" s="152" t="str">
        <f t="shared" si="31"/>
        <v/>
      </c>
      <c r="M215" s="76" t="str">
        <f t="shared" si="32"/>
        <v/>
      </c>
      <c r="N215" s="76" t="str">
        <f t="shared" si="33"/>
        <v/>
      </c>
      <c r="O215" s="76" t="str">
        <f t="shared" si="34"/>
        <v/>
      </c>
      <c r="P215" s="76" t="str">
        <f t="shared" si="35"/>
        <v/>
      </c>
      <c r="Q215" s="76" t="str">
        <f t="shared" si="27"/>
        <v/>
      </c>
    </row>
    <row r="216" spans="1:17">
      <c r="A216" s="88"/>
      <c r="G216" s="88"/>
      <c r="H216" s="76" t="str">
        <f>IF(ISTEXT(VLOOKUP(G216,Rubrieken!A:B,2,FALSE)),VLOOKUP(G216,Rubrieken!A:B,2,FALSE),"")</f>
        <v/>
      </c>
      <c r="I216" s="87">
        <f t="shared" si="28"/>
        <v>0</v>
      </c>
      <c r="J216" s="76" t="str">
        <f t="shared" si="29"/>
        <v/>
      </c>
      <c r="K216" s="76" t="str">
        <f t="shared" si="30"/>
        <v/>
      </c>
      <c r="L216" s="152" t="str">
        <f t="shared" si="31"/>
        <v/>
      </c>
      <c r="M216" s="76" t="str">
        <f t="shared" si="32"/>
        <v/>
      </c>
      <c r="N216" s="76" t="str">
        <f t="shared" si="33"/>
        <v/>
      </c>
      <c r="O216" s="76" t="str">
        <f t="shared" si="34"/>
        <v/>
      </c>
      <c r="P216" s="76" t="str">
        <f t="shared" si="35"/>
        <v/>
      </c>
      <c r="Q216" s="76" t="str">
        <f t="shared" si="27"/>
        <v/>
      </c>
    </row>
    <row r="217" spans="1:17">
      <c r="A217" s="88"/>
      <c r="G217" s="88"/>
      <c r="H217" s="76" t="str">
        <f>IF(ISTEXT(VLOOKUP(G217,Rubrieken!A:B,2,FALSE)),VLOOKUP(G217,Rubrieken!A:B,2,FALSE),"")</f>
        <v/>
      </c>
      <c r="I217" s="87">
        <f t="shared" si="28"/>
        <v>0</v>
      </c>
      <c r="J217" s="76" t="str">
        <f t="shared" si="29"/>
        <v/>
      </c>
      <c r="K217" s="76" t="str">
        <f t="shared" si="30"/>
        <v/>
      </c>
      <c r="L217" s="152" t="str">
        <f t="shared" si="31"/>
        <v/>
      </c>
      <c r="M217" s="76" t="str">
        <f t="shared" si="32"/>
        <v/>
      </c>
      <c r="N217" s="76" t="str">
        <f t="shared" si="33"/>
        <v/>
      </c>
      <c r="O217" s="76" t="str">
        <f t="shared" si="34"/>
        <v/>
      </c>
      <c r="P217" s="76" t="str">
        <f t="shared" si="35"/>
        <v/>
      </c>
      <c r="Q217" s="76" t="str">
        <f t="shared" si="27"/>
        <v/>
      </c>
    </row>
    <row r="218" spans="1:17">
      <c r="A218" s="88"/>
      <c r="G218" s="88"/>
      <c r="H218" s="76" t="str">
        <f>IF(ISTEXT(VLOOKUP(G218,Rubrieken!A:B,2,FALSE)),VLOOKUP(G218,Rubrieken!A:B,2,FALSE),"")</f>
        <v/>
      </c>
      <c r="I218" s="87">
        <f t="shared" si="28"/>
        <v>0</v>
      </c>
      <c r="J218" s="76" t="str">
        <f t="shared" si="29"/>
        <v/>
      </c>
      <c r="K218" s="76" t="str">
        <f t="shared" si="30"/>
        <v/>
      </c>
      <c r="L218" s="152" t="str">
        <f t="shared" si="31"/>
        <v/>
      </c>
      <c r="M218" s="76" t="str">
        <f t="shared" si="32"/>
        <v/>
      </c>
      <c r="N218" s="76" t="str">
        <f t="shared" si="33"/>
        <v/>
      </c>
      <c r="O218" s="76" t="str">
        <f t="shared" si="34"/>
        <v/>
      </c>
      <c r="P218" s="76" t="str">
        <f t="shared" si="35"/>
        <v/>
      </c>
      <c r="Q218" s="76" t="str">
        <f t="shared" si="27"/>
        <v/>
      </c>
    </row>
    <row r="219" spans="1:17">
      <c r="A219" s="88"/>
      <c r="G219" s="88"/>
      <c r="H219" s="76" t="str">
        <f>IF(ISTEXT(VLOOKUP(G219,Rubrieken!A:B,2,FALSE)),VLOOKUP(G219,Rubrieken!A:B,2,FALSE),"")</f>
        <v/>
      </c>
      <c r="I219" s="87">
        <f t="shared" si="28"/>
        <v>0</v>
      </c>
      <c r="J219" s="76" t="str">
        <f t="shared" si="29"/>
        <v/>
      </c>
      <c r="K219" s="76" t="str">
        <f t="shared" si="30"/>
        <v/>
      </c>
      <c r="L219" s="152" t="str">
        <f t="shared" si="31"/>
        <v/>
      </c>
      <c r="M219" s="76" t="str">
        <f t="shared" si="32"/>
        <v/>
      </c>
      <c r="N219" s="76" t="str">
        <f t="shared" si="33"/>
        <v/>
      </c>
      <c r="O219" s="76" t="str">
        <f t="shared" si="34"/>
        <v/>
      </c>
      <c r="P219" s="76" t="str">
        <f t="shared" si="35"/>
        <v/>
      </c>
      <c r="Q219" s="76" t="str">
        <f t="shared" si="27"/>
        <v/>
      </c>
    </row>
    <row r="220" spans="1:17">
      <c r="A220" s="88"/>
      <c r="G220" s="88"/>
      <c r="H220" s="76" t="str">
        <f>IF(ISTEXT(VLOOKUP(G220,Rubrieken!A:B,2,FALSE)),VLOOKUP(G220,Rubrieken!A:B,2,FALSE),"")</f>
        <v/>
      </c>
      <c r="I220" s="87">
        <f t="shared" si="28"/>
        <v>0</v>
      </c>
      <c r="J220" s="76" t="str">
        <f t="shared" si="29"/>
        <v/>
      </c>
      <c r="K220" s="76" t="str">
        <f t="shared" si="30"/>
        <v/>
      </c>
      <c r="L220" s="152" t="str">
        <f t="shared" si="31"/>
        <v/>
      </c>
      <c r="M220" s="76" t="str">
        <f t="shared" si="32"/>
        <v/>
      </c>
      <c r="N220" s="76" t="str">
        <f t="shared" si="33"/>
        <v/>
      </c>
      <c r="O220" s="76" t="str">
        <f t="shared" si="34"/>
        <v/>
      </c>
      <c r="P220" s="76" t="str">
        <f t="shared" si="35"/>
        <v/>
      </c>
      <c r="Q220" s="76" t="str">
        <f t="shared" si="27"/>
        <v/>
      </c>
    </row>
    <row r="221" spans="1:17">
      <c r="A221" s="88"/>
      <c r="G221" s="88"/>
      <c r="H221" s="76" t="str">
        <f>IF(ISTEXT(VLOOKUP(G221,Rubrieken!A:B,2,FALSE)),VLOOKUP(G221,Rubrieken!A:B,2,FALSE),"")</f>
        <v/>
      </c>
      <c r="I221" s="87">
        <f t="shared" si="28"/>
        <v>0</v>
      </c>
      <c r="J221" s="76" t="str">
        <f t="shared" si="29"/>
        <v/>
      </c>
      <c r="K221" s="76" t="str">
        <f t="shared" si="30"/>
        <v/>
      </c>
      <c r="L221" s="152" t="str">
        <f t="shared" si="31"/>
        <v/>
      </c>
      <c r="M221" s="76" t="str">
        <f t="shared" si="32"/>
        <v/>
      </c>
      <c r="N221" s="76" t="str">
        <f t="shared" si="33"/>
        <v/>
      </c>
      <c r="O221" s="76" t="str">
        <f t="shared" si="34"/>
        <v/>
      </c>
      <c r="P221" s="76" t="str">
        <f t="shared" si="35"/>
        <v/>
      </c>
      <c r="Q221" s="76" t="str">
        <f t="shared" si="27"/>
        <v/>
      </c>
    </row>
    <row r="222" spans="1:17">
      <c r="A222" s="88"/>
      <c r="G222" s="88"/>
      <c r="H222" s="76" t="str">
        <f>IF(ISTEXT(VLOOKUP(G222,Rubrieken!A:B,2,FALSE)),VLOOKUP(G222,Rubrieken!A:B,2,FALSE),"")</f>
        <v/>
      </c>
      <c r="I222" s="87">
        <f t="shared" si="28"/>
        <v>0</v>
      </c>
      <c r="J222" s="76" t="str">
        <f t="shared" si="29"/>
        <v/>
      </c>
      <c r="K222" s="76" t="str">
        <f t="shared" si="30"/>
        <v/>
      </c>
      <c r="L222" s="152" t="str">
        <f t="shared" si="31"/>
        <v/>
      </c>
      <c r="M222" s="76" t="str">
        <f t="shared" si="32"/>
        <v/>
      </c>
      <c r="N222" s="76" t="str">
        <f t="shared" si="33"/>
        <v/>
      </c>
      <c r="O222" s="76" t="str">
        <f t="shared" si="34"/>
        <v/>
      </c>
      <c r="P222" s="76" t="str">
        <f t="shared" si="35"/>
        <v/>
      </c>
      <c r="Q222" s="76" t="str">
        <f t="shared" si="27"/>
        <v/>
      </c>
    </row>
    <row r="223" spans="1:17">
      <c r="A223" s="88"/>
      <c r="G223" s="88"/>
      <c r="H223" s="76" t="str">
        <f>IF(ISTEXT(VLOOKUP(G223,Rubrieken!A:B,2,FALSE)),VLOOKUP(G223,Rubrieken!A:B,2,FALSE),"")</f>
        <v/>
      </c>
      <c r="I223" s="87">
        <f t="shared" si="28"/>
        <v>0</v>
      </c>
      <c r="J223" s="76" t="str">
        <f t="shared" si="29"/>
        <v/>
      </c>
      <c r="K223" s="76" t="str">
        <f t="shared" si="30"/>
        <v/>
      </c>
      <c r="L223" s="152" t="str">
        <f t="shared" si="31"/>
        <v/>
      </c>
      <c r="M223" s="76" t="str">
        <f t="shared" si="32"/>
        <v/>
      </c>
      <c r="N223" s="76" t="str">
        <f t="shared" si="33"/>
        <v/>
      </c>
      <c r="O223" s="76" t="str">
        <f t="shared" si="34"/>
        <v/>
      </c>
      <c r="P223" s="76" t="str">
        <f t="shared" si="35"/>
        <v/>
      </c>
      <c r="Q223" s="76" t="str">
        <f t="shared" si="27"/>
        <v/>
      </c>
    </row>
    <row r="224" spans="1:17">
      <c r="A224" s="88"/>
      <c r="G224" s="88"/>
      <c r="H224" s="76" t="str">
        <f>IF(ISTEXT(VLOOKUP(G224,Rubrieken!A:B,2,FALSE)),VLOOKUP(G224,Rubrieken!A:B,2,FALSE),"")</f>
        <v/>
      </c>
      <c r="I224" s="87">
        <f t="shared" si="28"/>
        <v>0</v>
      </c>
      <c r="J224" s="76" t="str">
        <f t="shared" si="29"/>
        <v/>
      </c>
      <c r="K224" s="76" t="str">
        <f t="shared" si="30"/>
        <v/>
      </c>
      <c r="L224" s="152" t="str">
        <f t="shared" si="31"/>
        <v/>
      </c>
      <c r="M224" s="76" t="str">
        <f t="shared" si="32"/>
        <v/>
      </c>
      <c r="N224" s="76" t="str">
        <f t="shared" si="33"/>
        <v/>
      </c>
      <c r="O224" s="76" t="str">
        <f t="shared" si="34"/>
        <v/>
      </c>
      <c r="P224" s="76" t="str">
        <f t="shared" si="35"/>
        <v/>
      </c>
      <c r="Q224" s="76" t="str">
        <f t="shared" si="27"/>
        <v/>
      </c>
    </row>
    <row r="225" spans="1:17">
      <c r="A225" s="88"/>
      <c r="G225" s="88"/>
      <c r="H225" s="76" t="str">
        <f>IF(ISTEXT(VLOOKUP(G225,Rubrieken!A:B,2,FALSE)),VLOOKUP(G225,Rubrieken!A:B,2,FALSE),"")</f>
        <v/>
      </c>
      <c r="I225" s="87">
        <f t="shared" si="28"/>
        <v>0</v>
      </c>
      <c r="J225" s="76" t="str">
        <f t="shared" si="29"/>
        <v/>
      </c>
      <c r="K225" s="76" t="str">
        <f t="shared" si="30"/>
        <v/>
      </c>
      <c r="L225" s="152" t="str">
        <f t="shared" si="31"/>
        <v/>
      </c>
      <c r="M225" s="76" t="str">
        <f t="shared" si="32"/>
        <v/>
      </c>
      <c r="N225" s="76" t="str">
        <f t="shared" si="33"/>
        <v/>
      </c>
      <c r="O225" s="76" t="str">
        <f t="shared" si="34"/>
        <v/>
      </c>
      <c r="P225" s="76" t="str">
        <f t="shared" si="35"/>
        <v/>
      </c>
      <c r="Q225" s="76" t="str">
        <f t="shared" si="27"/>
        <v/>
      </c>
    </row>
    <row r="226" spans="1:17">
      <c r="A226" s="88"/>
      <c r="G226" s="88"/>
      <c r="H226" s="76" t="str">
        <f>IF(ISTEXT(VLOOKUP(G226,Rubrieken!A:B,2,FALSE)),VLOOKUP(G226,Rubrieken!A:B,2,FALSE),"")</f>
        <v/>
      </c>
      <c r="I226" s="87">
        <f t="shared" si="28"/>
        <v>0</v>
      </c>
      <c r="J226" s="76" t="str">
        <f t="shared" si="29"/>
        <v/>
      </c>
      <c r="K226" s="76" t="str">
        <f t="shared" si="30"/>
        <v/>
      </c>
      <c r="L226" s="152" t="str">
        <f t="shared" si="31"/>
        <v/>
      </c>
      <c r="M226" s="76" t="str">
        <f t="shared" si="32"/>
        <v/>
      </c>
      <c r="N226" s="76" t="str">
        <f t="shared" si="33"/>
        <v/>
      </c>
      <c r="O226" s="76" t="str">
        <f t="shared" si="34"/>
        <v/>
      </c>
      <c r="P226" s="76" t="str">
        <f t="shared" si="35"/>
        <v/>
      </c>
      <c r="Q226" s="76" t="str">
        <f t="shared" si="27"/>
        <v/>
      </c>
    </row>
    <row r="227" spans="1:17">
      <c r="A227" s="88"/>
      <c r="G227" s="88"/>
      <c r="H227" s="76" t="str">
        <f>IF(ISTEXT(VLOOKUP(G227,Rubrieken!A:B,2,FALSE)),VLOOKUP(G227,Rubrieken!A:B,2,FALSE),"")</f>
        <v/>
      </c>
      <c r="I227" s="87">
        <f t="shared" si="28"/>
        <v>0</v>
      </c>
      <c r="J227" s="76" t="str">
        <f t="shared" si="29"/>
        <v/>
      </c>
      <c r="K227" s="76" t="str">
        <f t="shared" si="30"/>
        <v/>
      </c>
      <c r="L227" s="152" t="str">
        <f t="shared" si="31"/>
        <v/>
      </c>
      <c r="M227" s="76" t="str">
        <f t="shared" si="32"/>
        <v/>
      </c>
      <c r="N227" s="76" t="str">
        <f t="shared" si="33"/>
        <v/>
      </c>
      <c r="O227" s="76" t="str">
        <f t="shared" si="34"/>
        <v/>
      </c>
      <c r="P227" s="76" t="str">
        <f t="shared" si="35"/>
        <v/>
      </c>
      <c r="Q227" s="76" t="str">
        <f t="shared" si="27"/>
        <v/>
      </c>
    </row>
    <row r="228" spans="1:17">
      <c r="A228" s="88"/>
      <c r="G228" s="88"/>
      <c r="H228" s="76" t="str">
        <f>IF(ISTEXT(VLOOKUP(G228,Rubrieken!A:B,2,FALSE)),VLOOKUP(G228,Rubrieken!A:B,2,FALSE),"")</f>
        <v/>
      </c>
      <c r="I228" s="87">
        <f t="shared" si="28"/>
        <v>0</v>
      </c>
      <c r="J228" s="76" t="str">
        <f t="shared" si="29"/>
        <v/>
      </c>
      <c r="K228" s="76" t="str">
        <f t="shared" si="30"/>
        <v/>
      </c>
      <c r="L228" s="152" t="str">
        <f t="shared" si="31"/>
        <v/>
      </c>
      <c r="M228" s="76" t="str">
        <f t="shared" si="32"/>
        <v/>
      </c>
      <c r="N228" s="76" t="str">
        <f t="shared" si="33"/>
        <v/>
      </c>
      <c r="O228" s="76" t="str">
        <f t="shared" si="34"/>
        <v/>
      </c>
      <c r="P228" s="76" t="str">
        <f t="shared" si="35"/>
        <v/>
      </c>
      <c r="Q228" s="76" t="str">
        <f t="shared" si="27"/>
        <v/>
      </c>
    </row>
    <row r="229" spans="1:17">
      <c r="A229" s="88"/>
      <c r="G229" s="88"/>
      <c r="H229" s="76" t="str">
        <f>IF(ISTEXT(VLOOKUP(G229,Rubrieken!A:B,2,FALSE)),VLOOKUP(G229,Rubrieken!A:B,2,FALSE),"")</f>
        <v/>
      </c>
      <c r="I229" s="87">
        <f t="shared" si="28"/>
        <v>0</v>
      </c>
      <c r="J229" s="76" t="str">
        <f t="shared" si="29"/>
        <v/>
      </c>
      <c r="K229" s="76" t="str">
        <f t="shared" si="30"/>
        <v/>
      </c>
      <c r="L229" s="152" t="str">
        <f t="shared" si="31"/>
        <v/>
      </c>
      <c r="M229" s="76" t="str">
        <f t="shared" si="32"/>
        <v/>
      </c>
      <c r="N229" s="76" t="str">
        <f t="shared" si="33"/>
        <v/>
      </c>
      <c r="O229" s="76" t="str">
        <f t="shared" si="34"/>
        <v/>
      </c>
      <c r="P229" s="76" t="str">
        <f t="shared" si="35"/>
        <v/>
      </c>
      <c r="Q229" s="76" t="str">
        <f t="shared" si="27"/>
        <v/>
      </c>
    </row>
    <row r="230" spans="1:17">
      <c r="A230" s="88"/>
      <c r="G230" s="88"/>
      <c r="H230" s="76" t="str">
        <f>IF(ISTEXT(VLOOKUP(G230,Rubrieken!A:B,2,FALSE)),VLOOKUP(G230,Rubrieken!A:B,2,FALSE),"")</f>
        <v/>
      </c>
      <c r="I230" s="87">
        <f t="shared" si="28"/>
        <v>0</v>
      </c>
      <c r="J230" s="76" t="str">
        <f t="shared" si="29"/>
        <v/>
      </c>
      <c r="K230" s="76" t="str">
        <f t="shared" si="30"/>
        <v/>
      </c>
      <c r="L230" s="152" t="str">
        <f t="shared" si="31"/>
        <v/>
      </c>
      <c r="M230" s="76" t="str">
        <f t="shared" si="32"/>
        <v/>
      </c>
      <c r="N230" s="76" t="str">
        <f t="shared" si="33"/>
        <v/>
      </c>
      <c r="O230" s="76" t="str">
        <f t="shared" si="34"/>
        <v/>
      </c>
      <c r="P230" s="76" t="str">
        <f t="shared" si="35"/>
        <v/>
      </c>
      <c r="Q230" s="76" t="str">
        <f t="shared" si="27"/>
        <v/>
      </c>
    </row>
    <row r="231" spans="1:17">
      <c r="A231" s="88"/>
      <c r="G231" s="88"/>
      <c r="H231" s="76" t="str">
        <f>IF(ISTEXT(VLOOKUP(G231,Rubrieken!A:B,2,FALSE)),VLOOKUP(G231,Rubrieken!A:B,2,FALSE),"")</f>
        <v/>
      </c>
      <c r="I231" s="87">
        <f t="shared" si="28"/>
        <v>0</v>
      </c>
      <c r="J231" s="76" t="str">
        <f t="shared" si="29"/>
        <v/>
      </c>
      <c r="K231" s="76" t="str">
        <f t="shared" si="30"/>
        <v/>
      </c>
      <c r="L231" s="152" t="str">
        <f t="shared" si="31"/>
        <v/>
      </c>
      <c r="M231" s="76" t="str">
        <f t="shared" si="32"/>
        <v/>
      </c>
      <c r="N231" s="76" t="str">
        <f t="shared" si="33"/>
        <v/>
      </c>
      <c r="O231" s="76" t="str">
        <f t="shared" si="34"/>
        <v/>
      </c>
      <c r="P231" s="76" t="str">
        <f t="shared" si="35"/>
        <v/>
      </c>
      <c r="Q231" s="76" t="str">
        <f t="shared" si="27"/>
        <v/>
      </c>
    </row>
    <row r="232" spans="1:17">
      <c r="A232" s="88"/>
      <c r="G232" s="88"/>
      <c r="H232" s="76" t="str">
        <f>IF(ISTEXT(VLOOKUP(G232,Rubrieken!A:B,2,FALSE)),VLOOKUP(G232,Rubrieken!A:B,2,FALSE),"")</f>
        <v/>
      </c>
      <c r="I232" s="87">
        <f t="shared" si="28"/>
        <v>0</v>
      </c>
      <c r="J232" s="76" t="str">
        <f t="shared" si="29"/>
        <v/>
      </c>
      <c r="K232" s="76" t="str">
        <f t="shared" si="30"/>
        <v/>
      </c>
      <c r="L232" s="152" t="str">
        <f t="shared" si="31"/>
        <v/>
      </c>
      <c r="M232" s="76" t="str">
        <f t="shared" si="32"/>
        <v/>
      </c>
      <c r="N232" s="76" t="str">
        <f t="shared" si="33"/>
        <v/>
      </c>
      <c r="O232" s="76" t="str">
        <f t="shared" si="34"/>
        <v/>
      </c>
      <c r="P232" s="76" t="str">
        <f t="shared" si="35"/>
        <v/>
      </c>
      <c r="Q232" s="76" t="str">
        <f t="shared" si="27"/>
        <v/>
      </c>
    </row>
    <row r="233" spans="1:17">
      <c r="A233" s="88"/>
      <c r="G233" s="88"/>
      <c r="H233" s="76" t="str">
        <f>IF(ISTEXT(VLOOKUP(G233,Rubrieken!A:B,2,FALSE)),VLOOKUP(G233,Rubrieken!A:B,2,FALSE),"")</f>
        <v/>
      </c>
      <c r="I233" s="87">
        <f t="shared" si="28"/>
        <v>0</v>
      </c>
      <c r="J233" s="76" t="str">
        <f t="shared" si="29"/>
        <v/>
      </c>
      <c r="K233" s="76" t="str">
        <f t="shared" si="30"/>
        <v/>
      </c>
      <c r="L233" s="152" t="str">
        <f t="shared" si="31"/>
        <v/>
      </c>
      <c r="M233" s="76" t="str">
        <f t="shared" si="32"/>
        <v/>
      </c>
      <c r="N233" s="76" t="str">
        <f t="shared" si="33"/>
        <v/>
      </c>
      <c r="O233" s="76" t="str">
        <f t="shared" si="34"/>
        <v/>
      </c>
      <c r="P233" s="76" t="str">
        <f t="shared" si="35"/>
        <v/>
      </c>
      <c r="Q233" s="76" t="str">
        <f t="shared" si="27"/>
        <v/>
      </c>
    </row>
    <row r="234" spans="1:17">
      <c r="A234" s="88"/>
      <c r="G234" s="88"/>
      <c r="H234" s="76" t="str">
        <f>IF(ISTEXT(VLOOKUP(G234,Rubrieken!A:B,2,FALSE)),VLOOKUP(G234,Rubrieken!A:B,2,FALSE),"")</f>
        <v/>
      </c>
      <c r="I234" s="87">
        <f t="shared" si="28"/>
        <v>0</v>
      </c>
      <c r="J234" s="76" t="str">
        <f t="shared" si="29"/>
        <v/>
      </c>
      <c r="K234" s="76" t="str">
        <f t="shared" si="30"/>
        <v/>
      </c>
      <c r="L234" s="152" t="str">
        <f t="shared" si="31"/>
        <v/>
      </c>
      <c r="M234" s="76" t="str">
        <f t="shared" si="32"/>
        <v/>
      </c>
      <c r="N234" s="76" t="str">
        <f t="shared" si="33"/>
        <v/>
      </c>
      <c r="O234" s="76" t="str">
        <f t="shared" si="34"/>
        <v/>
      </c>
      <c r="P234" s="76" t="str">
        <f t="shared" si="35"/>
        <v/>
      </c>
      <c r="Q234" s="76" t="str">
        <f t="shared" si="27"/>
        <v/>
      </c>
    </row>
    <row r="235" spans="1:17">
      <c r="A235" s="88"/>
      <c r="G235" s="88"/>
      <c r="H235" s="76" t="str">
        <f>IF(ISTEXT(VLOOKUP(G235,Rubrieken!A:B,2,FALSE)),VLOOKUP(G235,Rubrieken!A:B,2,FALSE),"")</f>
        <v/>
      </c>
      <c r="I235" s="87">
        <f t="shared" si="28"/>
        <v>0</v>
      </c>
      <c r="J235" s="76" t="str">
        <f t="shared" si="29"/>
        <v/>
      </c>
      <c r="K235" s="76" t="str">
        <f t="shared" si="30"/>
        <v/>
      </c>
      <c r="L235" s="152" t="str">
        <f t="shared" si="31"/>
        <v/>
      </c>
      <c r="M235" s="76" t="str">
        <f t="shared" si="32"/>
        <v/>
      </c>
      <c r="N235" s="76" t="str">
        <f t="shared" si="33"/>
        <v/>
      </c>
      <c r="O235" s="76" t="str">
        <f t="shared" si="34"/>
        <v/>
      </c>
      <c r="P235" s="76" t="str">
        <f t="shared" si="35"/>
        <v/>
      </c>
      <c r="Q235" s="76" t="str">
        <f t="shared" si="27"/>
        <v/>
      </c>
    </row>
    <row r="236" spans="1:17">
      <c r="A236" s="88"/>
      <c r="G236" s="88"/>
      <c r="H236" s="76" t="str">
        <f>IF(ISTEXT(VLOOKUP(G236,Rubrieken!A:B,2,FALSE)),VLOOKUP(G236,Rubrieken!A:B,2,FALSE),"")</f>
        <v/>
      </c>
      <c r="I236" s="87">
        <f t="shared" si="28"/>
        <v>0</v>
      </c>
      <c r="J236" s="76" t="str">
        <f t="shared" si="29"/>
        <v/>
      </c>
      <c r="K236" s="76" t="str">
        <f t="shared" si="30"/>
        <v/>
      </c>
      <c r="L236" s="152" t="str">
        <f t="shared" si="31"/>
        <v/>
      </c>
      <c r="M236" s="76" t="str">
        <f t="shared" si="32"/>
        <v/>
      </c>
      <c r="N236" s="76" t="str">
        <f t="shared" si="33"/>
        <v/>
      </c>
      <c r="O236" s="76" t="str">
        <f t="shared" si="34"/>
        <v/>
      </c>
      <c r="P236" s="76" t="str">
        <f t="shared" si="35"/>
        <v/>
      </c>
      <c r="Q236" s="76" t="str">
        <f t="shared" si="27"/>
        <v/>
      </c>
    </row>
    <row r="237" spans="1:17">
      <c r="A237" s="88"/>
      <c r="G237" s="88"/>
      <c r="H237" s="76" t="str">
        <f>IF(ISTEXT(VLOOKUP(G237,Rubrieken!A:B,2,FALSE)),VLOOKUP(G237,Rubrieken!A:B,2,FALSE),"")</f>
        <v/>
      </c>
      <c r="I237" s="87">
        <f t="shared" si="28"/>
        <v>0</v>
      </c>
      <c r="J237" s="76" t="str">
        <f t="shared" si="29"/>
        <v/>
      </c>
      <c r="K237" s="76" t="str">
        <f t="shared" si="30"/>
        <v/>
      </c>
      <c r="L237" s="152" t="str">
        <f t="shared" si="31"/>
        <v/>
      </c>
      <c r="M237" s="76" t="str">
        <f t="shared" si="32"/>
        <v/>
      </c>
      <c r="N237" s="76" t="str">
        <f t="shared" si="33"/>
        <v/>
      </c>
      <c r="O237" s="76" t="str">
        <f t="shared" si="34"/>
        <v/>
      </c>
      <c r="P237" s="76" t="str">
        <f t="shared" si="35"/>
        <v/>
      </c>
      <c r="Q237" s="76" t="str">
        <f t="shared" si="27"/>
        <v/>
      </c>
    </row>
    <row r="238" spans="1:17">
      <c r="A238" s="88"/>
      <c r="G238" s="88"/>
      <c r="H238" s="76" t="str">
        <f>IF(ISTEXT(VLOOKUP(G238,Rubrieken!A:B,2,FALSE)),VLOOKUP(G238,Rubrieken!A:B,2,FALSE),"")</f>
        <v/>
      </c>
      <c r="I238" s="87">
        <f t="shared" si="28"/>
        <v>0</v>
      </c>
      <c r="J238" s="76" t="str">
        <f t="shared" si="29"/>
        <v/>
      </c>
      <c r="K238" s="76" t="str">
        <f t="shared" si="30"/>
        <v/>
      </c>
      <c r="L238" s="152" t="str">
        <f t="shared" si="31"/>
        <v/>
      </c>
      <c r="M238" s="76" t="str">
        <f t="shared" si="32"/>
        <v/>
      </c>
      <c r="N238" s="76" t="str">
        <f t="shared" si="33"/>
        <v/>
      </c>
      <c r="O238" s="76" t="str">
        <f t="shared" si="34"/>
        <v/>
      </c>
      <c r="P238" s="76" t="str">
        <f t="shared" si="35"/>
        <v/>
      </c>
      <c r="Q238" s="76" t="str">
        <f t="shared" si="27"/>
        <v/>
      </c>
    </row>
    <row r="239" spans="1:17">
      <c r="A239" s="88"/>
      <c r="G239" s="88"/>
      <c r="H239" s="76" t="str">
        <f>IF(ISTEXT(VLOOKUP(G239,Rubrieken!A:B,2,FALSE)),VLOOKUP(G239,Rubrieken!A:B,2,FALSE),"")</f>
        <v/>
      </c>
      <c r="I239" s="87">
        <f t="shared" si="28"/>
        <v>0</v>
      </c>
      <c r="J239" s="76" t="str">
        <f t="shared" si="29"/>
        <v/>
      </c>
      <c r="K239" s="76" t="str">
        <f t="shared" si="30"/>
        <v/>
      </c>
      <c r="L239" s="152" t="str">
        <f t="shared" si="31"/>
        <v/>
      </c>
      <c r="M239" s="76" t="str">
        <f t="shared" si="32"/>
        <v/>
      </c>
      <c r="N239" s="76" t="str">
        <f t="shared" si="33"/>
        <v/>
      </c>
      <c r="O239" s="76" t="str">
        <f t="shared" si="34"/>
        <v/>
      </c>
      <c r="P239" s="76" t="str">
        <f t="shared" si="35"/>
        <v/>
      </c>
      <c r="Q239" s="76" t="str">
        <f t="shared" si="27"/>
        <v/>
      </c>
    </row>
    <row r="240" spans="1:17">
      <c r="A240" s="88"/>
      <c r="G240" s="88"/>
      <c r="H240" s="76" t="str">
        <f>IF(ISTEXT(VLOOKUP(G240,Rubrieken!A:B,2,FALSE)),VLOOKUP(G240,Rubrieken!A:B,2,FALSE),"")</f>
        <v/>
      </c>
      <c r="I240" s="87">
        <f t="shared" si="28"/>
        <v>0</v>
      </c>
      <c r="J240" s="76" t="str">
        <f t="shared" si="29"/>
        <v/>
      </c>
      <c r="K240" s="76" t="str">
        <f t="shared" si="30"/>
        <v/>
      </c>
      <c r="L240" s="152" t="str">
        <f t="shared" si="31"/>
        <v/>
      </c>
      <c r="M240" s="76" t="str">
        <f t="shared" si="32"/>
        <v/>
      </c>
      <c r="N240" s="76" t="str">
        <f t="shared" si="33"/>
        <v/>
      </c>
      <c r="O240" s="76" t="str">
        <f t="shared" si="34"/>
        <v/>
      </c>
      <c r="P240" s="76" t="str">
        <f t="shared" si="35"/>
        <v/>
      </c>
      <c r="Q240" s="76" t="str">
        <f t="shared" si="27"/>
        <v/>
      </c>
    </row>
    <row r="241" spans="1:17">
      <c r="A241" s="88"/>
      <c r="G241" s="88"/>
      <c r="H241" s="76" t="str">
        <f>IF(ISTEXT(VLOOKUP(G241,Rubrieken!A:B,2,FALSE)),VLOOKUP(G241,Rubrieken!A:B,2,FALSE),"")</f>
        <v/>
      </c>
      <c r="I241" s="87">
        <f t="shared" si="28"/>
        <v>0</v>
      </c>
      <c r="J241" s="76" t="str">
        <f t="shared" si="29"/>
        <v/>
      </c>
      <c r="K241" s="76" t="str">
        <f t="shared" si="30"/>
        <v/>
      </c>
      <c r="L241" s="152" t="str">
        <f t="shared" si="31"/>
        <v/>
      </c>
      <c r="M241" s="76" t="str">
        <f t="shared" si="32"/>
        <v/>
      </c>
      <c r="N241" s="76" t="str">
        <f t="shared" si="33"/>
        <v/>
      </c>
      <c r="O241" s="76" t="str">
        <f t="shared" si="34"/>
        <v/>
      </c>
      <c r="P241" s="76" t="str">
        <f t="shared" si="35"/>
        <v/>
      </c>
      <c r="Q241" s="76" t="str">
        <f t="shared" si="27"/>
        <v/>
      </c>
    </row>
    <row r="242" spans="1:17">
      <c r="A242" s="88"/>
      <c r="G242" s="88"/>
      <c r="H242" s="76" t="str">
        <f>IF(ISTEXT(VLOOKUP(G242,Rubrieken!A:B,2,FALSE)),VLOOKUP(G242,Rubrieken!A:B,2,FALSE),"")</f>
        <v/>
      </c>
      <c r="I242" s="87">
        <f t="shared" si="28"/>
        <v>0</v>
      </c>
      <c r="J242" s="76" t="str">
        <f t="shared" si="29"/>
        <v/>
      </c>
      <c r="K242" s="76" t="str">
        <f t="shared" si="30"/>
        <v/>
      </c>
      <c r="L242" s="152" t="str">
        <f t="shared" si="31"/>
        <v/>
      </c>
      <c r="M242" s="76" t="str">
        <f t="shared" si="32"/>
        <v/>
      </c>
      <c r="N242" s="76" t="str">
        <f t="shared" si="33"/>
        <v/>
      </c>
      <c r="O242" s="76" t="str">
        <f t="shared" si="34"/>
        <v/>
      </c>
      <c r="P242" s="76" t="str">
        <f t="shared" si="35"/>
        <v/>
      </c>
      <c r="Q242" s="76" t="str">
        <f t="shared" si="27"/>
        <v/>
      </c>
    </row>
    <row r="243" spans="1:17">
      <c r="A243" s="88"/>
      <c r="G243" s="88"/>
      <c r="H243" s="76" t="str">
        <f>IF(ISTEXT(VLOOKUP(G243,Rubrieken!A:B,2,FALSE)),VLOOKUP(G243,Rubrieken!A:B,2,FALSE),"")</f>
        <v/>
      </c>
      <c r="I243" s="87">
        <f t="shared" si="28"/>
        <v>0</v>
      </c>
      <c r="J243" s="76" t="str">
        <f t="shared" si="29"/>
        <v/>
      </c>
      <c r="K243" s="76" t="str">
        <f t="shared" si="30"/>
        <v/>
      </c>
      <c r="L243" s="152" t="str">
        <f t="shared" si="31"/>
        <v/>
      </c>
      <c r="M243" s="76" t="str">
        <f t="shared" si="32"/>
        <v/>
      </c>
      <c r="N243" s="76" t="str">
        <f t="shared" si="33"/>
        <v/>
      </c>
      <c r="O243" s="76" t="str">
        <f t="shared" si="34"/>
        <v/>
      </c>
      <c r="P243" s="76" t="str">
        <f t="shared" si="35"/>
        <v/>
      </c>
      <c r="Q243" s="76" t="str">
        <f t="shared" si="27"/>
        <v/>
      </c>
    </row>
    <row r="244" spans="1:17">
      <c r="A244" s="88"/>
      <c r="G244" s="88"/>
      <c r="H244" s="76" t="str">
        <f>IF(ISTEXT(VLOOKUP(G244,Rubrieken!A:B,2,FALSE)),VLOOKUP(G244,Rubrieken!A:B,2,FALSE),"")</f>
        <v/>
      </c>
      <c r="I244" s="87">
        <f t="shared" si="28"/>
        <v>0</v>
      </c>
      <c r="J244" s="76" t="str">
        <f t="shared" si="29"/>
        <v/>
      </c>
      <c r="K244" s="76" t="str">
        <f t="shared" si="30"/>
        <v/>
      </c>
      <c r="L244" s="152" t="str">
        <f t="shared" si="31"/>
        <v/>
      </c>
      <c r="M244" s="76" t="str">
        <f t="shared" si="32"/>
        <v/>
      </c>
      <c r="N244" s="76" t="str">
        <f t="shared" si="33"/>
        <v/>
      </c>
      <c r="O244" s="76" t="str">
        <f t="shared" si="34"/>
        <v/>
      </c>
      <c r="P244" s="76" t="str">
        <f t="shared" si="35"/>
        <v/>
      </c>
      <c r="Q244" s="76" t="str">
        <f t="shared" si="27"/>
        <v/>
      </c>
    </row>
    <row r="245" spans="1:17">
      <c r="A245" s="88"/>
      <c r="G245" s="88"/>
      <c r="H245" s="76" t="str">
        <f>IF(ISTEXT(VLOOKUP(G245,Rubrieken!A:B,2,FALSE)),VLOOKUP(G245,Rubrieken!A:B,2,FALSE),"")</f>
        <v/>
      </c>
      <c r="I245" s="87">
        <f t="shared" si="28"/>
        <v>0</v>
      </c>
      <c r="J245" s="76" t="str">
        <f t="shared" si="29"/>
        <v/>
      </c>
      <c r="K245" s="76" t="str">
        <f t="shared" si="30"/>
        <v/>
      </c>
      <c r="L245" s="152" t="str">
        <f t="shared" si="31"/>
        <v/>
      </c>
      <c r="M245" s="76" t="str">
        <f t="shared" si="32"/>
        <v/>
      </c>
      <c r="N245" s="76" t="str">
        <f t="shared" si="33"/>
        <v/>
      </c>
      <c r="O245" s="76" t="str">
        <f t="shared" si="34"/>
        <v/>
      </c>
      <c r="P245" s="76" t="str">
        <f t="shared" si="35"/>
        <v/>
      </c>
      <c r="Q245" s="76" t="str">
        <f t="shared" si="27"/>
        <v/>
      </c>
    </row>
    <row r="246" spans="1:17">
      <c r="A246" s="88"/>
      <c r="G246" s="88"/>
      <c r="H246" s="76" t="str">
        <f>IF(ISTEXT(VLOOKUP(G246,Rubrieken!A:B,2,FALSE)),VLOOKUP(G246,Rubrieken!A:B,2,FALSE),"")</f>
        <v/>
      </c>
      <c r="I246" s="87">
        <f t="shared" si="28"/>
        <v>0</v>
      </c>
      <c r="J246" s="76" t="str">
        <f t="shared" si="29"/>
        <v/>
      </c>
      <c r="K246" s="76" t="str">
        <f t="shared" si="30"/>
        <v/>
      </c>
      <c r="L246" s="152" t="str">
        <f t="shared" si="31"/>
        <v/>
      </c>
      <c r="M246" s="76" t="str">
        <f t="shared" si="32"/>
        <v/>
      </c>
      <c r="N246" s="76" t="str">
        <f t="shared" si="33"/>
        <v/>
      </c>
      <c r="O246" s="76" t="str">
        <f t="shared" si="34"/>
        <v/>
      </c>
      <c r="P246" s="76" t="str">
        <f t="shared" si="35"/>
        <v/>
      </c>
      <c r="Q246" s="76" t="str">
        <f t="shared" si="27"/>
        <v/>
      </c>
    </row>
    <row r="247" spans="1:17">
      <c r="A247" s="88"/>
      <c r="G247" s="88"/>
      <c r="H247" s="76" t="str">
        <f>IF(ISTEXT(VLOOKUP(G247,Rubrieken!A:B,2,FALSE)),VLOOKUP(G247,Rubrieken!A:B,2,FALSE),"")</f>
        <v/>
      </c>
      <c r="I247" s="87">
        <f t="shared" si="28"/>
        <v>0</v>
      </c>
      <c r="J247" s="76" t="str">
        <f t="shared" si="29"/>
        <v/>
      </c>
      <c r="K247" s="76" t="str">
        <f t="shared" si="30"/>
        <v/>
      </c>
      <c r="L247" s="152" t="str">
        <f t="shared" si="31"/>
        <v/>
      </c>
      <c r="M247" s="76" t="str">
        <f t="shared" si="32"/>
        <v/>
      </c>
      <c r="N247" s="76" t="str">
        <f t="shared" si="33"/>
        <v/>
      </c>
      <c r="O247" s="76" t="str">
        <f t="shared" si="34"/>
        <v/>
      </c>
      <c r="P247" s="76" t="str">
        <f t="shared" si="35"/>
        <v/>
      </c>
      <c r="Q247" s="76" t="str">
        <f t="shared" si="27"/>
        <v/>
      </c>
    </row>
    <row r="248" spans="1:17">
      <c r="A248" s="88"/>
      <c r="G248" s="88"/>
      <c r="H248" s="76" t="str">
        <f>IF(ISTEXT(VLOOKUP(G248,Rubrieken!A:B,2,FALSE)),VLOOKUP(G248,Rubrieken!A:B,2,FALSE),"")</f>
        <v/>
      </c>
      <c r="I248" s="87">
        <f t="shared" si="28"/>
        <v>0</v>
      </c>
      <c r="J248" s="76" t="str">
        <f t="shared" si="29"/>
        <v/>
      </c>
      <c r="K248" s="76" t="str">
        <f t="shared" si="30"/>
        <v/>
      </c>
      <c r="L248" s="152" t="str">
        <f t="shared" si="31"/>
        <v/>
      </c>
      <c r="M248" s="76" t="str">
        <f t="shared" si="32"/>
        <v/>
      </c>
      <c r="N248" s="76" t="str">
        <f t="shared" si="33"/>
        <v/>
      </c>
      <c r="O248" s="76" t="str">
        <f t="shared" si="34"/>
        <v/>
      </c>
      <c r="P248" s="76" t="str">
        <f t="shared" si="35"/>
        <v/>
      </c>
      <c r="Q248" s="76" t="str">
        <f t="shared" si="27"/>
        <v/>
      </c>
    </row>
    <row r="249" spans="1:17">
      <c r="A249" s="88"/>
      <c r="G249" s="88"/>
      <c r="H249" s="76" t="str">
        <f>IF(ISTEXT(VLOOKUP(G249,Rubrieken!A:B,2,FALSE)),VLOOKUP(G249,Rubrieken!A:B,2,FALSE),"")</f>
        <v/>
      </c>
      <c r="I249" s="87">
        <f t="shared" si="28"/>
        <v>0</v>
      </c>
      <c r="J249" s="76" t="str">
        <f t="shared" si="29"/>
        <v/>
      </c>
      <c r="K249" s="76" t="str">
        <f t="shared" si="30"/>
        <v/>
      </c>
      <c r="L249" s="152" t="str">
        <f t="shared" si="31"/>
        <v/>
      </c>
      <c r="M249" s="76" t="str">
        <f t="shared" si="32"/>
        <v/>
      </c>
      <c r="N249" s="76" t="str">
        <f t="shared" si="33"/>
        <v/>
      </c>
      <c r="O249" s="76" t="str">
        <f t="shared" si="34"/>
        <v/>
      </c>
      <c r="P249" s="76" t="str">
        <f t="shared" si="35"/>
        <v/>
      </c>
      <c r="Q249" s="76" t="str">
        <f t="shared" si="27"/>
        <v/>
      </c>
    </row>
    <row r="250" spans="1:17">
      <c r="A250" s="88"/>
      <c r="G250" s="88"/>
      <c r="H250" s="76" t="str">
        <f>IF(ISTEXT(VLOOKUP(G250,Rubrieken!A:B,2,FALSE)),VLOOKUP(G250,Rubrieken!A:B,2,FALSE),"")</f>
        <v/>
      </c>
      <c r="I250" s="87">
        <f t="shared" si="28"/>
        <v>0</v>
      </c>
      <c r="J250" s="76" t="str">
        <f t="shared" si="29"/>
        <v/>
      </c>
      <c r="K250" s="76" t="str">
        <f t="shared" si="30"/>
        <v/>
      </c>
      <c r="L250" s="152" t="str">
        <f t="shared" si="31"/>
        <v/>
      </c>
      <c r="M250" s="76" t="str">
        <f t="shared" si="32"/>
        <v/>
      </c>
      <c r="N250" s="76" t="str">
        <f t="shared" si="33"/>
        <v/>
      </c>
      <c r="O250" s="76" t="str">
        <f t="shared" si="34"/>
        <v/>
      </c>
      <c r="P250" s="76" t="str">
        <f t="shared" si="35"/>
        <v/>
      </c>
      <c r="Q250" s="76" t="str">
        <f t="shared" si="27"/>
        <v/>
      </c>
    </row>
    <row r="251" spans="1:17">
      <c r="A251" s="88"/>
      <c r="G251" s="88"/>
      <c r="H251" s="76" t="str">
        <f>IF(ISTEXT(VLOOKUP(G251,Rubrieken!A:B,2,FALSE)),VLOOKUP(G251,Rubrieken!A:B,2,FALSE),"")</f>
        <v/>
      </c>
      <c r="I251" s="87">
        <f t="shared" si="28"/>
        <v>0</v>
      </c>
      <c r="J251" s="76" t="str">
        <f t="shared" si="29"/>
        <v/>
      </c>
      <c r="K251" s="76" t="str">
        <f t="shared" si="30"/>
        <v/>
      </c>
      <c r="L251" s="152" t="str">
        <f t="shared" si="31"/>
        <v/>
      </c>
      <c r="M251" s="76" t="str">
        <f t="shared" si="32"/>
        <v/>
      </c>
      <c r="N251" s="76" t="str">
        <f t="shared" si="33"/>
        <v/>
      </c>
      <c r="O251" s="76" t="str">
        <f t="shared" si="34"/>
        <v/>
      </c>
      <c r="P251" s="76" t="str">
        <f t="shared" si="35"/>
        <v/>
      </c>
      <c r="Q251" s="76" t="str">
        <f t="shared" si="27"/>
        <v/>
      </c>
    </row>
    <row r="252" spans="1:17">
      <c r="A252" s="88"/>
      <c r="G252" s="88"/>
      <c r="H252" s="76" t="str">
        <f>IF(ISTEXT(VLOOKUP(G252,Rubrieken!A:B,2,FALSE)),VLOOKUP(G252,Rubrieken!A:B,2,FALSE),"")</f>
        <v/>
      </c>
      <c r="I252" s="87">
        <f t="shared" si="28"/>
        <v>0</v>
      </c>
      <c r="J252" s="76" t="str">
        <f t="shared" si="29"/>
        <v/>
      </c>
      <c r="K252" s="76" t="str">
        <f t="shared" si="30"/>
        <v/>
      </c>
      <c r="L252" s="152" t="str">
        <f t="shared" si="31"/>
        <v/>
      </c>
      <c r="M252" s="76" t="str">
        <f t="shared" si="32"/>
        <v/>
      </c>
      <c r="N252" s="76" t="str">
        <f t="shared" si="33"/>
        <v/>
      </c>
      <c r="O252" s="76" t="str">
        <f t="shared" si="34"/>
        <v/>
      </c>
      <c r="P252" s="76" t="str">
        <f t="shared" si="35"/>
        <v/>
      </c>
      <c r="Q252" s="76" t="str">
        <f t="shared" si="27"/>
        <v/>
      </c>
    </row>
    <row r="253" spans="1:17">
      <c r="A253" s="88"/>
      <c r="G253" s="88"/>
      <c r="H253" s="76" t="str">
        <f>IF(ISTEXT(VLOOKUP(G253,Rubrieken!A:B,2,FALSE)),VLOOKUP(G253,Rubrieken!A:B,2,FALSE),"")</f>
        <v/>
      </c>
      <c r="I253" s="87">
        <f t="shared" si="28"/>
        <v>0</v>
      </c>
      <c r="J253" s="76" t="str">
        <f t="shared" si="29"/>
        <v/>
      </c>
      <c r="K253" s="76" t="str">
        <f t="shared" si="30"/>
        <v/>
      </c>
      <c r="L253" s="152" t="str">
        <f t="shared" si="31"/>
        <v/>
      </c>
      <c r="M253" s="76" t="str">
        <f t="shared" si="32"/>
        <v/>
      </c>
      <c r="N253" s="76" t="str">
        <f t="shared" si="33"/>
        <v/>
      </c>
      <c r="O253" s="76" t="str">
        <f t="shared" si="34"/>
        <v/>
      </c>
      <c r="P253" s="76" t="str">
        <f t="shared" si="35"/>
        <v/>
      </c>
      <c r="Q253" s="76" t="str">
        <f t="shared" si="27"/>
        <v/>
      </c>
    </row>
    <row r="254" spans="1:17">
      <c r="A254" s="88"/>
      <c r="G254" s="88"/>
      <c r="H254" s="76" t="str">
        <f>IF(ISTEXT(VLOOKUP(G254,Rubrieken!A:B,2,FALSE)),VLOOKUP(G254,Rubrieken!A:B,2,FALSE),"")</f>
        <v/>
      </c>
      <c r="I254" s="87">
        <f t="shared" si="28"/>
        <v>0</v>
      </c>
      <c r="J254" s="76" t="str">
        <f t="shared" si="29"/>
        <v/>
      </c>
      <c r="K254" s="76" t="str">
        <f t="shared" si="30"/>
        <v/>
      </c>
      <c r="L254" s="152" t="str">
        <f t="shared" si="31"/>
        <v/>
      </c>
      <c r="M254" s="76" t="str">
        <f t="shared" si="32"/>
        <v/>
      </c>
      <c r="N254" s="76" t="str">
        <f t="shared" si="33"/>
        <v/>
      </c>
      <c r="O254" s="76" t="str">
        <f t="shared" si="34"/>
        <v/>
      </c>
      <c r="P254" s="76" t="str">
        <f t="shared" si="35"/>
        <v/>
      </c>
      <c r="Q254" s="76" t="str">
        <f t="shared" si="27"/>
        <v/>
      </c>
    </row>
    <row r="255" spans="1:17">
      <c r="A255" s="88"/>
      <c r="G255" s="88"/>
      <c r="H255" s="76" t="str">
        <f>IF(ISTEXT(VLOOKUP(G255,Rubrieken!A:B,2,FALSE)),VLOOKUP(G255,Rubrieken!A:B,2,FALSE),"")</f>
        <v/>
      </c>
      <c r="I255" s="87">
        <f t="shared" si="28"/>
        <v>0</v>
      </c>
      <c r="J255" s="76" t="str">
        <f t="shared" si="29"/>
        <v/>
      </c>
      <c r="K255" s="76" t="str">
        <f t="shared" si="30"/>
        <v/>
      </c>
      <c r="L255" s="152" t="str">
        <f t="shared" si="31"/>
        <v/>
      </c>
      <c r="M255" s="76" t="str">
        <f t="shared" si="32"/>
        <v/>
      </c>
      <c r="N255" s="76" t="str">
        <f t="shared" si="33"/>
        <v/>
      </c>
      <c r="O255" s="76" t="str">
        <f t="shared" si="34"/>
        <v/>
      </c>
      <c r="P255" s="76" t="str">
        <f t="shared" si="35"/>
        <v/>
      </c>
      <c r="Q255" s="76" t="str">
        <f t="shared" si="27"/>
        <v/>
      </c>
    </row>
    <row r="256" spans="1:17">
      <c r="A256" s="88"/>
      <c r="G256" s="88"/>
      <c r="H256" s="76" t="str">
        <f>IF(ISTEXT(VLOOKUP(G256,Rubrieken!A:B,2,FALSE)),VLOOKUP(G256,Rubrieken!A:B,2,FALSE),"")</f>
        <v/>
      </c>
      <c r="I256" s="87">
        <f t="shared" si="28"/>
        <v>0</v>
      </c>
      <c r="J256" s="76" t="str">
        <f t="shared" si="29"/>
        <v/>
      </c>
      <c r="K256" s="76" t="str">
        <f t="shared" si="30"/>
        <v/>
      </c>
      <c r="L256" s="152" t="str">
        <f t="shared" si="31"/>
        <v/>
      </c>
      <c r="M256" s="76" t="str">
        <f t="shared" si="32"/>
        <v/>
      </c>
      <c r="N256" s="76" t="str">
        <f t="shared" si="33"/>
        <v/>
      </c>
      <c r="O256" s="76" t="str">
        <f t="shared" si="34"/>
        <v/>
      </c>
      <c r="P256" s="76" t="str">
        <f t="shared" si="35"/>
        <v/>
      </c>
      <c r="Q256" s="76" t="str">
        <f t="shared" si="27"/>
        <v/>
      </c>
    </row>
    <row r="257" spans="1:17">
      <c r="A257" s="88"/>
      <c r="G257" s="88"/>
      <c r="H257" s="76" t="str">
        <f>IF(ISTEXT(VLOOKUP(G257,Rubrieken!A:B,2,FALSE)),VLOOKUP(G257,Rubrieken!A:B,2,FALSE),"")</f>
        <v/>
      </c>
      <c r="I257" s="87">
        <f t="shared" si="28"/>
        <v>0</v>
      </c>
      <c r="J257" s="76" t="str">
        <f t="shared" si="29"/>
        <v/>
      </c>
      <c r="K257" s="76" t="str">
        <f t="shared" si="30"/>
        <v/>
      </c>
      <c r="L257" s="152" t="str">
        <f t="shared" si="31"/>
        <v/>
      </c>
      <c r="M257" s="76" t="str">
        <f t="shared" si="32"/>
        <v/>
      </c>
      <c r="N257" s="76" t="str">
        <f t="shared" si="33"/>
        <v/>
      </c>
      <c r="O257" s="76" t="str">
        <f t="shared" si="34"/>
        <v/>
      </c>
      <c r="P257" s="76" t="str">
        <f t="shared" si="35"/>
        <v/>
      </c>
      <c r="Q257" s="76" t="str">
        <f t="shared" si="27"/>
        <v/>
      </c>
    </row>
    <row r="258" spans="1:17">
      <c r="A258" s="88"/>
      <c r="G258" s="88"/>
      <c r="H258" s="76" t="str">
        <f>IF(ISTEXT(VLOOKUP(G258,Rubrieken!A:B,2,FALSE)),VLOOKUP(G258,Rubrieken!A:B,2,FALSE),"")</f>
        <v/>
      </c>
      <c r="I258" s="87">
        <f t="shared" si="28"/>
        <v>0</v>
      </c>
      <c r="J258" s="76" t="str">
        <f t="shared" si="29"/>
        <v/>
      </c>
      <c r="K258" s="76" t="str">
        <f t="shared" si="30"/>
        <v/>
      </c>
      <c r="L258" s="152" t="str">
        <f t="shared" si="31"/>
        <v/>
      </c>
      <c r="M258" s="76" t="str">
        <f t="shared" si="32"/>
        <v/>
      </c>
      <c r="N258" s="76" t="str">
        <f t="shared" si="33"/>
        <v/>
      </c>
      <c r="O258" s="76" t="str">
        <f t="shared" si="34"/>
        <v/>
      </c>
      <c r="P258" s="76" t="str">
        <f t="shared" si="35"/>
        <v/>
      </c>
      <c r="Q258" s="76" t="str">
        <f t="shared" si="27"/>
        <v/>
      </c>
    </row>
    <row r="259" spans="1:17">
      <c r="A259" s="88"/>
      <c r="G259" s="88"/>
      <c r="H259" s="76" t="str">
        <f>IF(ISTEXT(VLOOKUP(G259,Rubrieken!A:B,2,FALSE)),VLOOKUP(G259,Rubrieken!A:B,2,FALSE),"")</f>
        <v/>
      </c>
      <c r="I259" s="87">
        <f t="shared" si="28"/>
        <v>0</v>
      </c>
      <c r="J259" s="76" t="str">
        <f t="shared" si="29"/>
        <v/>
      </c>
      <c r="K259" s="76" t="str">
        <f t="shared" si="30"/>
        <v/>
      </c>
      <c r="L259" s="152" t="str">
        <f t="shared" si="31"/>
        <v/>
      </c>
      <c r="M259" s="76" t="str">
        <f t="shared" si="32"/>
        <v/>
      </c>
      <c r="N259" s="76" t="str">
        <f t="shared" si="33"/>
        <v/>
      </c>
      <c r="O259" s="76" t="str">
        <f t="shared" si="34"/>
        <v/>
      </c>
      <c r="P259" s="76" t="str">
        <f t="shared" si="35"/>
        <v/>
      </c>
      <c r="Q259" s="76" t="str">
        <f t="shared" si="27"/>
        <v/>
      </c>
    </row>
    <row r="260" spans="1:17">
      <c r="A260" s="88"/>
      <c r="G260" s="88"/>
      <c r="H260" s="76" t="str">
        <f>IF(ISTEXT(VLOOKUP(G260,Rubrieken!A:B,2,FALSE)),VLOOKUP(G260,Rubrieken!A:B,2,FALSE),"")</f>
        <v/>
      </c>
      <c r="I260" s="87">
        <f t="shared" si="28"/>
        <v>0</v>
      </c>
      <c r="J260" s="76" t="str">
        <f t="shared" si="29"/>
        <v/>
      </c>
      <c r="K260" s="76" t="str">
        <f t="shared" si="30"/>
        <v/>
      </c>
      <c r="L260" s="152" t="str">
        <f t="shared" si="31"/>
        <v/>
      </c>
      <c r="M260" s="76" t="str">
        <f t="shared" si="32"/>
        <v/>
      </c>
      <c r="N260" s="76" t="str">
        <f t="shared" si="33"/>
        <v/>
      </c>
      <c r="O260" s="76" t="str">
        <f t="shared" si="34"/>
        <v/>
      </c>
      <c r="P260" s="76" t="str">
        <f t="shared" si="35"/>
        <v/>
      </c>
      <c r="Q260" s="76" t="str">
        <f t="shared" si="27"/>
        <v/>
      </c>
    </row>
    <row r="261" spans="1:17">
      <c r="A261" s="88"/>
      <c r="G261" s="88"/>
      <c r="H261" s="76" t="str">
        <f>IF(ISTEXT(VLOOKUP(G261,Rubrieken!A:B,2,FALSE)),VLOOKUP(G261,Rubrieken!A:B,2,FALSE),"")</f>
        <v/>
      </c>
      <c r="I261" s="87">
        <f t="shared" si="28"/>
        <v>0</v>
      </c>
      <c r="J261" s="76" t="str">
        <f t="shared" si="29"/>
        <v/>
      </c>
      <c r="K261" s="76" t="str">
        <f t="shared" si="30"/>
        <v/>
      </c>
      <c r="L261" s="152" t="str">
        <f t="shared" si="31"/>
        <v/>
      </c>
      <c r="M261" s="76" t="str">
        <f t="shared" si="32"/>
        <v/>
      </c>
      <c r="N261" s="76" t="str">
        <f t="shared" si="33"/>
        <v/>
      </c>
      <c r="O261" s="76" t="str">
        <f t="shared" si="34"/>
        <v/>
      </c>
      <c r="P261" s="76" t="str">
        <f t="shared" si="35"/>
        <v/>
      </c>
      <c r="Q261" s="76" t="str">
        <f t="shared" si="27"/>
        <v/>
      </c>
    </row>
    <row r="262" spans="1:17">
      <c r="A262" s="88"/>
      <c r="G262" s="88"/>
      <c r="H262" s="76" t="str">
        <f>IF(ISTEXT(VLOOKUP(G262,Rubrieken!A:B,2,FALSE)),VLOOKUP(G262,Rubrieken!A:B,2,FALSE),"")</f>
        <v/>
      </c>
      <c r="I262" s="87">
        <f t="shared" si="28"/>
        <v>0</v>
      </c>
      <c r="J262" s="76" t="str">
        <f t="shared" si="29"/>
        <v/>
      </c>
      <c r="K262" s="76" t="str">
        <f t="shared" si="30"/>
        <v/>
      </c>
      <c r="L262" s="152" t="str">
        <f t="shared" si="31"/>
        <v/>
      </c>
      <c r="M262" s="76" t="str">
        <f t="shared" si="32"/>
        <v/>
      </c>
      <c r="N262" s="76" t="str">
        <f t="shared" si="33"/>
        <v/>
      </c>
      <c r="O262" s="76" t="str">
        <f t="shared" si="34"/>
        <v/>
      </c>
      <c r="P262" s="76" t="str">
        <f t="shared" si="35"/>
        <v/>
      </c>
      <c r="Q262" s="76" t="str">
        <f t="shared" si="27"/>
        <v/>
      </c>
    </row>
    <row r="263" spans="1:17">
      <c r="A263" s="88"/>
      <c r="G263" s="88"/>
      <c r="H263" s="76" t="str">
        <f>IF(ISTEXT(VLOOKUP(G263,Rubrieken!A:B,2,FALSE)),VLOOKUP(G263,Rubrieken!A:B,2,FALSE),"")</f>
        <v/>
      </c>
      <c r="I263" s="87">
        <f t="shared" si="28"/>
        <v>0</v>
      </c>
      <c r="J263" s="76" t="str">
        <f t="shared" si="29"/>
        <v/>
      </c>
      <c r="K263" s="76" t="str">
        <f t="shared" si="30"/>
        <v/>
      </c>
      <c r="L263" s="152" t="str">
        <f t="shared" si="31"/>
        <v/>
      </c>
      <c r="M263" s="76" t="str">
        <f t="shared" si="32"/>
        <v/>
      </c>
      <c r="N263" s="76" t="str">
        <f t="shared" si="33"/>
        <v/>
      </c>
      <c r="O263" s="76" t="str">
        <f t="shared" si="34"/>
        <v/>
      </c>
      <c r="P263" s="76" t="str">
        <f t="shared" si="35"/>
        <v/>
      </c>
      <c r="Q263" s="76" t="str">
        <f t="shared" ref="Q263:Q326" si="36">IF(B263="","",CEILING(MONTH(B263)/3,1))</f>
        <v/>
      </c>
    </row>
    <row r="264" spans="1:17">
      <c r="A264" s="88"/>
      <c r="G264" s="88"/>
      <c r="H264" s="76" t="str">
        <f>IF(ISTEXT(VLOOKUP(G264,Rubrieken!A:B,2,FALSE)),VLOOKUP(G264,Rubrieken!A:B,2,FALSE),"")</f>
        <v/>
      </c>
      <c r="I264" s="87">
        <f t="shared" ref="I264:I327" si="37">D264-E264+F264</f>
        <v>0</v>
      </c>
      <c r="J264" s="76" t="str">
        <f t="shared" ref="J264:J327" si="38">CONCATENATE(K264,L264,M264,N264,O264,P264)</f>
        <v/>
      </c>
      <c r="K264" s="76" t="str">
        <f t="shared" ref="K264:K327" si="39">IF(AND(D264=0,E264=0),"",IF(H264="","Er is nog geen rubriek ingevuld. ",""))</f>
        <v/>
      </c>
      <c r="L264" s="152" t="str">
        <f t="shared" ref="L264:L327" si="40">IF(AND(ISNUMBER(D264),ISNUMBER(E264),(D264*E264)^2&gt;0),"Bedrag in en uit zijn beiden ingevuld. ","")</f>
        <v/>
      </c>
      <c r="M264" s="76" t="str">
        <f t="shared" ref="M264:M327" si="41">IF(AND(D264&gt;0,ISNUMBER(F264)),"Geen btw bij bank inkomsten. ","")</f>
        <v/>
      </c>
      <c r="N264" s="76" t="str">
        <f t="shared" ref="N264:N327" si="42">IF(ISNUMBER(E264),IF(F264/0.182&gt;E264,"Btw is groter dan 21%. ",""),"")</f>
        <v/>
      </c>
      <c r="O264" s="76" t="str">
        <f t="shared" ref="O264:O327" si="43">IF(I264=0,"",IF(Q264="","Geen datum ingevuld. ",""))</f>
        <v/>
      </c>
      <c r="P264" s="76" t="str">
        <f t="shared" ref="P264:P327" si="44">IF(I264&lt;&gt;0,IF(CONCATENATE(K264,L264,M264,N264,O264)="","Hele regel is goed!",""),"")</f>
        <v/>
      </c>
      <c r="Q264" s="76" t="str">
        <f t="shared" si="36"/>
        <v/>
      </c>
    </row>
    <row r="265" spans="1:17">
      <c r="A265" s="88"/>
      <c r="G265" s="88"/>
      <c r="H265" s="76" t="str">
        <f>IF(ISTEXT(VLOOKUP(G265,Rubrieken!A:B,2,FALSE)),VLOOKUP(G265,Rubrieken!A:B,2,FALSE),"")</f>
        <v/>
      </c>
      <c r="I265" s="87">
        <f t="shared" si="37"/>
        <v>0</v>
      </c>
      <c r="J265" s="76" t="str">
        <f t="shared" si="38"/>
        <v/>
      </c>
      <c r="K265" s="76" t="str">
        <f t="shared" si="39"/>
        <v/>
      </c>
      <c r="L265" s="152" t="str">
        <f t="shared" si="40"/>
        <v/>
      </c>
      <c r="M265" s="76" t="str">
        <f t="shared" si="41"/>
        <v/>
      </c>
      <c r="N265" s="76" t="str">
        <f t="shared" si="42"/>
        <v/>
      </c>
      <c r="O265" s="76" t="str">
        <f t="shared" si="43"/>
        <v/>
      </c>
      <c r="P265" s="76" t="str">
        <f t="shared" si="44"/>
        <v/>
      </c>
      <c r="Q265" s="76" t="str">
        <f t="shared" si="36"/>
        <v/>
      </c>
    </row>
    <row r="266" spans="1:17">
      <c r="A266" s="88"/>
      <c r="G266" s="88"/>
      <c r="H266" s="76" t="str">
        <f>IF(ISTEXT(VLOOKUP(G266,Rubrieken!A:B,2,FALSE)),VLOOKUP(G266,Rubrieken!A:B,2,FALSE),"")</f>
        <v/>
      </c>
      <c r="I266" s="87">
        <f t="shared" si="37"/>
        <v>0</v>
      </c>
      <c r="J266" s="76" t="str">
        <f t="shared" si="38"/>
        <v/>
      </c>
      <c r="K266" s="76" t="str">
        <f t="shared" si="39"/>
        <v/>
      </c>
      <c r="L266" s="152" t="str">
        <f t="shared" si="40"/>
        <v/>
      </c>
      <c r="M266" s="76" t="str">
        <f t="shared" si="41"/>
        <v/>
      </c>
      <c r="N266" s="76" t="str">
        <f t="shared" si="42"/>
        <v/>
      </c>
      <c r="O266" s="76" t="str">
        <f t="shared" si="43"/>
        <v/>
      </c>
      <c r="P266" s="76" t="str">
        <f t="shared" si="44"/>
        <v/>
      </c>
      <c r="Q266" s="76" t="str">
        <f t="shared" si="36"/>
        <v/>
      </c>
    </row>
    <row r="267" spans="1:17">
      <c r="A267" s="88"/>
      <c r="G267" s="88"/>
      <c r="H267" s="76" t="str">
        <f>IF(ISTEXT(VLOOKUP(G267,Rubrieken!A:B,2,FALSE)),VLOOKUP(G267,Rubrieken!A:B,2,FALSE),"")</f>
        <v/>
      </c>
      <c r="I267" s="87">
        <f t="shared" si="37"/>
        <v>0</v>
      </c>
      <c r="J267" s="76" t="str">
        <f t="shared" si="38"/>
        <v/>
      </c>
      <c r="K267" s="76" t="str">
        <f t="shared" si="39"/>
        <v/>
      </c>
      <c r="L267" s="152" t="str">
        <f t="shared" si="40"/>
        <v/>
      </c>
      <c r="M267" s="76" t="str">
        <f t="shared" si="41"/>
        <v/>
      </c>
      <c r="N267" s="76" t="str">
        <f t="shared" si="42"/>
        <v/>
      </c>
      <c r="O267" s="76" t="str">
        <f t="shared" si="43"/>
        <v/>
      </c>
      <c r="P267" s="76" t="str">
        <f t="shared" si="44"/>
        <v/>
      </c>
      <c r="Q267" s="76" t="str">
        <f t="shared" si="36"/>
        <v/>
      </c>
    </row>
    <row r="268" spans="1:17">
      <c r="A268" s="88"/>
      <c r="G268" s="88"/>
      <c r="H268" s="76" t="str">
        <f>IF(ISTEXT(VLOOKUP(G268,Rubrieken!A:B,2,FALSE)),VLOOKUP(G268,Rubrieken!A:B,2,FALSE),"")</f>
        <v/>
      </c>
      <c r="I268" s="87">
        <f t="shared" si="37"/>
        <v>0</v>
      </c>
      <c r="J268" s="76" t="str">
        <f t="shared" si="38"/>
        <v/>
      </c>
      <c r="K268" s="76" t="str">
        <f t="shared" si="39"/>
        <v/>
      </c>
      <c r="L268" s="152" t="str">
        <f t="shared" si="40"/>
        <v/>
      </c>
      <c r="M268" s="76" t="str">
        <f t="shared" si="41"/>
        <v/>
      </c>
      <c r="N268" s="76" t="str">
        <f t="shared" si="42"/>
        <v/>
      </c>
      <c r="O268" s="76" t="str">
        <f t="shared" si="43"/>
        <v/>
      </c>
      <c r="P268" s="76" t="str">
        <f t="shared" si="44"/>
        <v/>
      </c>
      <c r="Q268" s="76" t="str">
        <f t="shared" si="36"/>
        <v/>
      </c>
    </row>
    <row r="269" spans="1:17">
      <c r="A269" s="88"/>
      <c r="G269" s="88"/>
      <c r="H269" s="76" t="str">
        <f>IF(ISTEXT(VLOOKUP(G269,Rubrieken!A:B,2,FALSE)),VLOOKUP(G269,Rubrieken!A:B,2,FALSE),"")</f>
        <v/>
      </c>
      <c r="I269" s="87">
        <f t="shared" si="37"/>
        <v>0</v>
      </c>
      <c r="J269" s="76" t="str">
        <f t="shared" si="38"/>
        <v/>
      </c>
      <c r="K269" s="76" t="str">
        <f t="shared" si="39"/>
        <v/>
      </c>
      <c r="L269" s="152" t="str">
        <f t="shared" si="40"/>
        <v/>
      </c>
      <c r="M269" s="76" t="str">
        <f t="shared" si="41"/>
        <v/>
      </c>
      <c r="N269" s="76" t="str">
        <f t="shared" si="42"/>
        <v/>
      </c>
      <c r="O269" s="76" t="str">
        <f t="shared" si="43"/>
        <v/>
      </c>
      <c r="P269" s="76" t="str">
        <f t="shared" si="44"/>
        <v/>
      </c>
      <c r="Q269" s="76" t="str">
        <f t="shared" si="36"/>
        <v/>
      </c>
    </row>
    <row r="270" spans="1:17">
      <c r="A270" s="88"/>
      <c r="G270" s="88"/>
      <c r="H270" s="76" t="str">
        <f>IF(ISTEXT(VLOOKUP(G270,Rubrieken!A:B,2,FALSE)),VLOOKUP(G270,Rubrieken!A:B,2,FALSE),"")</f>
        <v/>
      </c>
      <c r="I270" s="87">
        <f t="shared" si="37"/>
        <v>0</v>
      </c>
      <c r="J270" s="76" t="str">
        <f t="shared" si="38"/>
        <v/>
      </c>
      <c r="K270" s="76" t="str">
        <f t="shared" si="39"/>
        <v/>
      </c>
      <c r="L270" s="152" t="str">
        <f t="shared" si="40"/>
        <v/>
      </c>
      <c r="M270" s="76" t="str">
        <f t="shared" si="41"/>
        <v/>
      </c>
      <c r="N270" s="76" t="str">
        <f t="shared" si="42"/>
        <v/>
      </c>
      <c r="O270" s="76" t="str">
        <f t="shared" si="43"/>
        <v/>
      </c>
      <c r="P270" s="76" t="str">
        <f t="shared" si="44"/>
        <v/>
      </c>
      <c r="Q270" s="76" t="str">
        <f t="shared" si="36"/>
        <v/>
      </c>
    </row>
    <row r="271" spans="1:17">
      <c r="A271" s="88"/>
      <c r="G271" s="88"/>
      <c r="H271" s="76" t="str">
        <f>IF(ISTEXT(VLOOKUP(G271,Rubrieken!A:B,2,FALSE)),VLOOKUP(G271,Rubrieken!A:B,2,FALSE),"")</f>
        <v/>
      </c>
      <c r="I271" s="87">
        <f t="shared" si="37"/>
        <v>0</v>
      </c>
      <c r="J271" s="76" t="str">
        <f t="shared" si="38"/>
        <v/>
      </c>
      <c r="K271" s="76" t="str">
        <f t="shared" si="39"/>
        <v/>
      </c>
      <c r="L271" s="152" t="str">
        <f t="shared" si="40"/>
        <v/>
      </c>
      <c r="M271" s="76" t="str">
        <f t="shared" si="41"/>
        <v/>
      </c>
      <c r="N271" s="76" t="str">
        <f t="shared" si="42"/>
        <v/>
      </c>
      <c r="O271" s="76" t="str">
        <f t="shared" si="43"/>
        <v/>
      </c>
      <c r="P271" s="76" t="str">
        <f t="shared" si="44"/>
        <v/>
      </c>
      <c r="Q271" s="76" t="str">
        <f t="shared" si="36"/>
        <v/>
      </c>
    </row>
    <row r="272" spans="1:17">
      <c r="A272" s="88"/>
      <c r="G272" s="88"/>
      <c r="H272" s="76" t="str">
        <f>IF(ISTEXT(VLOOKUP(G272,Rubrieken!A:B,2,FALSE)),VLOOKUP(G272,Rubrieken!A:B,2,FALSE),"")</f>
        <v/>
      </c>
      <c r="I272" s="87">
        <f t="shared" si="37"/>
        <v>0</v>
      </c>
      <c r="J272" s="76" t="str">
        <f t="shared" si="38"/>
        <v/>
      </c>
      <c r="K272" s="76" t="str">
        <f t="shared" si="39"/>
        <v/>
      </c>
      <c r="L272" s="152" t="str">
        <f t="shared" si="40"/>
        <v/>
      </c>
      <c r="M272" s="76" t="str">
        <f t="shared" si="41"/>
        <v/>
      </c>
      <c r="N272" s="76" t="str">
        <f t="shared" si="42"/>
        <v/>
      </c>
      <c r="O272" s="76" t="str">
        <f t="shared" si="43"/>
        <v/>
      </c>
      <c r="P272" s="76" t="str">
        <f t="shared" si="44"/>
        <v/>
      </c>
      <c r="Q272" s="76" t="str">
        <f t="shared" si="36"/>
        <v/>
      </c>
    </row>
    <row r="273" spans="1:17">
      <c r="A273" s="88"/>
      <c r="G273" s="88"/>
      <c r="H273" s="76" t="str">
        <f>IF(ISTEXT(VLOOKUP(G273,Rubrieken!A:B,2,FALSE)),VLOOKUP(G273,Rubrieken!A:B,2,FALSE),"")</f>
        <v/>
      </c>
      <c r="I273" s="87">
        <f t="shared" si="37"/>
        <v>0</v>
      </c>
      <c r="J273" s="76" t="str">
        <f t="shared" si="38"/>
        <v/>
      </c>
      <c r="K273" s="76" t="str">
        <f t="shared" si="39"/>
        <v/>
      </c>
      <c r="L273" s="152" t="str">
        <f t="shared" si="40"/>
        <v/>
      </c>
      <c r="M273" s="76" t="str">
        <f t="shared" si="41"/>
        <v/>
      </c>
      <c r="N273" s="76" t="str">
        <f t="shared" si="42"/>
        <v/>
      </c>
      <c r="O273" s="76" t="str">
        <f t="shared" si="43"/>
        <v/>
      </c>
      <c r="P273" s="76" t="str">
        <f t="shared" si="44"/>
        <v/>
      </c>
      <c r="Q273" s="76" t="str">
        <f t="shared" si="36"/>
        <v/>
      </c>
    </row>
    <row r="274" spans="1:17">
      <c r="A274" s="88"/>
      <c r="G274" s="88"/>
      <c r="H274" s="76" t="str">
        <f>IF(ISTEXT(VLOOKUP(G274,Rubrieken!A:B,2,FALSE)),VLOOKUP(G274,Rubrieken!A:B,2,FALSE),"")</f>
        <v/>
      </c>
      <c r="I274" s="87">
        <f t="shared" si="37"/>
        <v>0</v>
      </c>
      <c r="J274" s="76" t="str">
        <f t="shared" si="38"/>
        <v/>
      </c>
      <c r="K274" s="76" t="str">
        <f t="shared" si="39"/>
        <v/>
      </c>
      <c r="L274" s="152" t="str">
        <f t="shared" si="40"/>
        <v/>
      </c>
      <c r="M274" s="76" t="str">
        <f t="shared" si="41"/>
        <v/>
      </c>
      <c r="N274" s="76" t="str">
        <f t="shared" si="42"/>
        <v/>
      </c>
      <c r="O274" s="76" t="str">
        <f t="shared" si="43"/>
        <v/>
      </c>
      <c r="P274" s="76" t="str">
        <f t="shared" si="44"/>
        <v/>
      </c>
      <c r="Q274" s="76" t="str">
        <f t="shared" si="36"/>
        <v/>
      </c>
    </row>
    <row r="275" spans="1:17">
      <c r="A275" s="88"/>
      <c r="G275" s="88"/>
      <c r="H275" s="76" t="str">
        <f>IF(ISTEXT(VLOOKUP(G275,Rubrieken!A:B,2,FALSE)),VLOOKUP(G275,Rubrieken!A:B,2,FALSE),"")</f>
        <v/>
      </c>
      <c r="I275" s="87">
        <f t="shared" si="37"/>
        <v>0</v>
      </c>
      <c r="J275" s="76" t="str">
        <f t="shared" si="38"/>
        <v/>
      </c>
      <c r="K275" s="76" t="str">
        <f t="shared" si="39"/>
        <v/>
      </c>
      <c r="L275" s="152" t="str">
        <f t="shared" si="40"/>
        <v/>
      </c>
      <c r="M275" s="76" t="str">
        <f t="shared" si="41"/>
        <v/>
      </c>
      <c r="N275" s="76" t="str">
        <f t="shared" si="42"/>
        <v/>
      </c>
      <c r="O275" s="76" t="str">
        <f t="shared" si="43"/>
        <v/>
      </c>
      <c r="P275" s="76" t="str">
        <f t="shared" si="44"/>
        <v/>
      </c>
      <c r="Q275" s="76" t="str">
        <f t="shared" si="36"/>
        <v/>
      </c>
    </row>
    <row r="276" spans="1:17">
      <c r="A276" s="88"/>
      <c r="G276" s="88"/>
      <c r="H276" s="76" t="str">
        <f>IF(ISTEXT(VLOOKUP(G276,Rubrieken!A:B,2,FALSE)),VLOOKUP(G276,Rubrieken!A:B,2,FALSE),"")</f>
        <v/>
      </c>
      <c r="I276" s="87">
        <f t="shared" si="37"/>
        <v>0</v>
      </c>
      <c r="J276" s="76" t="str">
        <f t="shared" si="38"/>
        <v/>
      </c>
      <c r="K276" s="76" t="str">
        <f t="shared" si="39"/>
        <v/>
      </c>
      <c r="L276" s="152" t="str">
        <f t="shared" si="40"/>
        <v/>
      </c>
      <c r="M276" s="76" t="str">
        <f t="shared" si="41"/>
        <v/>
      </c>
      <c r="N276" s="76" t="str">
        <f t="shared" si="42"/>
        <v/>
      </c>
      <c r="O276" s="76" t="str">
        <f t="shared" si="43"/>
        <v/>
      </c>
      <c r="P276" s="76" t="str">
        <f t="shared" si="44"/>
        <v/>
      </c>
      <c r="Q276" s="76" t="str">
        <f t="shared" si="36"/>
        <v/>
      </c>
    </row>
    <row r="277" spans="1:17">
      <c r="A277" s="88"/>
      <c r="G277" s="88"/>
      <c r="H277" s="76" t="str">
        <f>IF(ISTEXT(VLOOKUP(G277,Rubrieken!A:B,2,FALSE)),VLOOKUP(G277,Rubrieken!A:B,2,FALSE),"")</f>
        <v/>
      </c>
      <c r="I277" s="87">
        <f t="shared" si="37"/>
        <v>0</v>
      </c>
      <c r="J277" s="76" t="str">
        <f t="shared" si="38"/>
        <v/>
      </c>
      <c r="K277" s="76" t="str">
        <f t="shared" si="39"/>
        <v/>
      </c>
      <c r="L277" s="152" t="str">
        <f t="shared" si="40"/>
        <v/>
      </c>
      <c r="M277" s="76" t="str">
        <f t="shared" si="41"/>
        <v/>
      </c>
      <c r="N277" s="76" t="str">
        <f t="shared" si="42"/>
        <v/>
      </c>
      <c r="O277" s="76" t="str">
        <f t="shared" si="43"/>
        <v/>
      </c>
      <c r="P277" s="76" t="str">
        <f t="shared" si="44"/>
        <v/>
      </c>
      <c r="Q277" s="76" t="str">
        <f t="shared" si="36"/>
        <v/>
      </c>
    </row>
    <row r="278" spans="1:17">
      <c r="A278" s="88"/>
      <c r="G278" s="88"/>
      <c r="H278" s="76" t="str">
        <f>IF(ISTEXT(VLOOKUP(G278,Rubrieken!A:B,2,FALSE)),VLOOKUP(G278,Rubrieken!A:B,2,FALSE),"")</f>
        <v/>
      </c>
      <c r="I278" s="87">
        <f t="shared" si="37"/>
        <v>0</v>
      </c>
      <c r="J278" s="76" t="str">
        <f t="shared" si="38"/>
        <v/>
      </c>
      <c r="K278" s="76" t="str">
        <f t="shared" si="39"/>
        <v/>
      </c>
      <c r="L278" s="152" t="str">
        <f t="shared" si="40"/>
        <v/>
      </c>
      <c r="M278" s="76" t="str">
        <f t="shared" si="41"/>
        <v/>
      </c>
      <c r="N278" s="76" t="str">
        <f t="shared" si="42"/>
        <v/>
      </c>
      <c r="O278" s="76" t="str">
        <f t="shared" si="43"/>
        <v/>
      </c>
      <c r="P278" s="76" t="str">
        <f t="shared" si="44"/>
        <v/>
      </c>
      <c r="Q278" s="76" t="str">
        <f t="shared" si="36"/>
        <v/>
      </c>
    </row>
    <row r="279" spans="1:17">
      <c r="A279" s="88"/>
      <c r="G279" s="88"/>
      <c r="H279" s="76" t="str">
        <f>IF(ISTEXT(VLOOKUP(G279,Rubrieken!A:B,2,FALSE)),VLOOKUP(G279,Rubrieken!A:B,2,FALSE),"")</f>
        <v/>
      </c>
      <c r="I279" s="87">
        <f t="shared" si="37"/>
        <v>0</v>
      </c>
      <c r="J279" s="76" t="str">
        <f t="shared" si="38"/>
        <v/>
      </c>
      <c r="K279" s="76" t="str">
        <f t="shared" si="39"/>
        <v/>
      </c>
      <c r="L279" s="152" t="str">
        <f t="shared" si="40"/>
        <v/>
      </c>
      <c r="M279" s="76" t="str">
        <f t="shared" si="41"/>
        <v/>
      </c>
      <c r="N279" s="76" t="str">
        <f t="shared" si="42"/>
        <v/>
      </c>
      <c r="O279" s="76" t="str">
        <f t="shared" si="43"/>
        <v/>
      </c>
      <c r="P279" s="76" t="str">
        <f t="shared" si="44"/>
        <v/>
      </c>
      <c r="Q279" s="76" t="str">
        <f t="shared" si="36"/>
        <v/>
      </c>
    </row>
    <row r="280" spans="1:17">
      <c r="A280" s="88"/>
      <c r="G280" s="88"/>
      <c r="H280" s="76" t="str">
        <f>IF(ISTEXT(VLOOKUP(G280,Rubrieken!A:B,2,FALSE)),VLOOKUP(G280,Rubrieken!A:B,2,FALSE),"")</f>
        <v/>
      </c>
      <c r="I280" s="87">
        <f t="shared" si="37"/>
        <v>0</v>
      </c>
      <c r="J280" s="76" t="str">
        <f t="shared" si="38"/>
        <v/>
      </c>
      <c r="K280" s="76" t="str">
        <f t="shared" si="39"/>
        <v/>
      </c>
      <c r="L280" s="152" t="str">
        <f t="shared" si="40"/>
        <v/>
      </c>
      <c r="M280" s="76" t="str">
        <f t="shared" si="41"/>
        <v/>
      </c>
      <c r="N280" s="76" t="str">
        <f t="shared" si="42"/>
        <v/>
      </c>
      <c r="O280" s="76" t="str">
        <f t="shared" si="43"/>
        <v/>
      </c>
      <c r="P280" s="76" t="str">
        <f t="shared" si="44"/>
        <v/>
      </c>
      <c r="Q280" s="76" t="str">
        <f t="shared" si="36"/>
        <v/>
      </c>
    </row>
    <row r="281" spans="1:17">
      <c r="A281" s="88"/>
      <c r="G281" s="88"/>
      <c r="H281" s="76" t="str">
        <f>IF(ISTEXT(VLOOKUP(G281,Rubrieken!A:B,2,FALSE)),VLOOKUP(G281,Rubrieken!A:B,2,FALSE),"")</f>
        <v/>
      </c>
      <c r="I281" s="87">
        <f t="shared" si="37"/>
        <v>0</v>
      </c>
      <c r="J281" s="76" t="str">
        <f t="shared" si="38"/>
        <v/>
      </c>
      <c r="K281" s="76" t="str">
        <f t="shared" si="39"/>
        <v/>
      </c>
      <c r="L281" s="152" t="str">
        <f t="shared" si="40"/>
        <v/>
      </c>
      <c r="M281" s="76" t="str">
        <f t="shared" si="41"/>
        <v/>
      </c>
      <c r="N281" s="76" t="str">
        <f t="shared" si="42"/>
        <v/>
      </c>
      <c r="O281" s="76" t="str">
        <f t="shared" si="43"/>
        <v/>
      </c>
      <c r="P281" s="76" t="str">
        <f t="shared" si="44"/>
        <v/>
      </c>
      <c r="Q281" s="76" t="str">
        <f t="shared" si="36"/>
        <v/>
      </c>
    </row>
    <row r="282" spans="1:17">
      <c r="A282" s="88"/>
      <c r="G282" s="88"/>
      <c r="H282" s="76" t="str">
        <f>IF(ISTEXT(VLOOKUP(G282,Rubrieken!A:B,2,FALSE)),VLOOKUP(G282,Rubrieken!A:B,2,FALSE),"")</f>
        <v/>
      </c>
      <c r="I282" s="87">
        <f t="shared" si="37"/>
        <v>0</v>
      </c>
      <c r="J282" s="76" t="str">
        <f t="shared" si="38"/>
        <v/>
      </c>
      <c r="K282" s="76" t="str">
        <f t="shared" si="39"/>
        <v/>
      </c>
      <c r="L282" s="152" t="str">
        <f t="shared" si="40"/>
        <v/>
      </c>
      <c r="M282" s="76" t="str">
        <f t="shared" si="41"/>
        <v/>
      </c>
      <c r="N282" s="76" t="str">
        <f t="shared" si="42"/>
        <v/>
      </c>
      <c r="O282" s="76" t="str">
        <f t="shared" si="43"/>
        <v/>
      </c>
      <c r="P282" s="76" t="str">
        <f t="shared" si="44"/>
        <v/>
      </c>
      <c r="Q282" s="76" t="str">
        <f t="shared" si="36"/>
        <v/>
      </c>
    </row>
    <row r="283" spans="1:17">
      <c r="A283" s="88"/>
      <c r="G283" s="88"/>
      <c r="H283" s="76" t="str">
        <f>IF(ISTEXT(VLOOKUP(G283,Rubrieken!A:B,2,FALSE)),VLOOKUP(G283,Rubrieken!A:B,2,FALSE),"")</f>
        <v/>
      </c>
      <c r="I283" s="87">
        <f t="shared" si="37"/>
        <v>0</v>
      </c>
      <c r="J283" s="76" t="str">
        <f t="shared" si="38"/>
        <v/>
      </c>
      <c r="K283" s="76" t="str">
        <f t="shared" si="39"/>
        <v/>
      </c>
      <c r="L283" s="152" t="str">
        <f t="shared" si="40"/>
        <v/>
      </c>
      <c r="M283" s="76" t="str">
        <f t="shared" si="41"/>
        <v/>
      </c>
      <c r="N283" s="76" t="str">
        <f t="shared" si="42"/>
        <v/>
      </c>
      <c r="O283" s="76" t="str">
        <f t="shared" si="43"/>
        <v/>
      </c>
      <c r="P283" s="76" t="str">
        <f t="shared" si="44"/>
        <v/>
      </c>
      <c r="Q283" s="76" t="str">
        <f t="shared" si="36"/>
        <v/>
      </c>
    </row>
    <row r="284" spans="1:17">
      <c r="A284" s="88"/>
      <c r="G284" s="88"/>
      <c r="H284" s="76" t="str">
        <f>IF(ISTEXT(VLOOKUP(G284,Rubrieken!A:B,2,FALSE)),VLOOKUP(G284,Rubrieken!A:B,2,FALSE),"")</f>
        <v/>
      </c>
      <c r="I284" s="87">
        <f t="shared" si="37"/>
        <v>0</v>
      </c>
      <c r="J284" s="76" t="str">
        <f t="shared" si="38"/>
        <v/>
      </c>
      <c r="K284" s="76" t="str">
        <f t="shared" si="39"/>
        <v/>
      </c>
      <c r="L284" s="152" t="str">
        <f t="shared" si="40"/>
        <v/>
      </c>
      <c r="M284" s="76" t="str">
        <f t="shared" si="41"/>
        <v/>
      </c>
      <c r="N284" s="76" t="str">
        <f t="shared" si="42"/>
        <v/>
      </c>
      <c r="O284" s="76" t="str">
        <f t="shared" si="43"/>
        <v/>
      </c>
      <c r="P284" s="76" t="str">
        <f t="shared" si="44"/>
        <v/>
      </c>
      <c r="Q284" s="76" t="str">
        <f t="shared" si="36"/>
        <v/>
      </c>
    </row>
    <row r="285" spans="1:17">
      <c r="A285" s="88"/>
      <c r="G285" s="88"/>
      <c r="H285" s="76" t="str">
        <f>IF(ISTEXT(VLOOKUP(G285,Rubrieken!A:B,2,FALSE)),VLOOKUP(G285,Rubrieken!A:B,2,FALSE),"")</f>
        <v/>
      </c>
      <c r="I285" s="87">
        <f t="shared" si="37"/>
        <v>0</v>
      </c>
      <c r="J285" s="76" t="str">
        <f t="shared" si="38"/>
        <v/>
      </c>
      <c r="K285" s="76" t="str">
        <f t="shared" si="39"/>
        <v/>
      </c>
      <c r="L285" s="152" t="str">
        <f t="shared" si="40"/>
        <v/>
      </c>
      <c r="M285" s="76" t="str">
        <f t="shared" si="41"/>
        <v/>
      </c>
      <c r="N285" s="76" t="str">
        <f t="shared" si="42"/>
        <v/>
      </c>
      <c r="O285" s="76" t="str">
        <f t="shared" si="43"/>
        <v/>
      </c>
      <c r="P285" s="76" t="str">
        <f t="shared" si="44"/>
        <v/>
      </c>
      <c r="Q285" s="76" t="str">
        <f t="shared" si="36"/>
        <v/>
      </c>
    </row>
    <row r="286" spans="1:17">
      <c r="A286" s="88"/>
      <c r="G286" s="88"/>
      <c r="H286" s="76" t="str">
        <f>IF(ISTEXT(VLOOKUP(G286,Rubrieken!A:B,2,FALSE)),VLOOKUP(G286,Rubrieken!A:B,2,FALSE),"")</f>
        <v/>
      </c>
      <c r="I286" s="87">
        <f t="shared" si="37"/>
        <v>0</v>
      </c>
      <c r="J286" s="76" t="str">
        <f t="shared" si="38"/>
        <v/>
      </c>
      <c r="K286" s="76" t="str">
        <f t="shared" si="39"/>
        <v/>
      </c>
      <c r="L286" s="152" t="str">
        <f t="shared" si="40"/>
        <v/>
      </c>
      <c r="M286" s="76" t="str">
        <f t="shared" si="41"/>
        <v/>
      </c>
      <c r="N286" s="76" t="str">
        <f t="shared" si="42"/>
        <v/>
      </c>
      <c r="O286" s="76" t="str">
        <f t="shared" si="43"/>
        <v/>
      </c>
      <c r="P286" s="76" t="str">
        <f t="shared" si="44"/>
        <v/>
      </c>
      <c r="Q286" s="76" t="str">
        <f t="shared" si="36"/>
        <v/>
      </c>
    </row>
    <row r="287" spans="1:17">
      <c r="A287" s="88"/>
      <c r="G287" s="88"/>
      <c r="H287" s="76" t="str">
        <f>IF(ISTEXT(VLOOKUP(G287,Rubrieken!A:B,2,FALSE)),VLOOKUP(G287,Rubrieken!A:B,2,FALSE),"")</f>
        <v/>
      </c>
      <c r="I287" s="87">
        <f t="shared" si="37"/>
        <v>0</v>
      </c>
      <c r="J287" s="76" t="str">
        <f t="shared" si="38"/>
        <v/>
      </c>
      <c r="K287" s="76" t="str">
        <f t="shared" si="39"/>
        <v/>
      </c>
      <c r="L287" s="152" t="str">
        <f t="shared" si="40"/>
        <v/>
      </c>
      <c r="M287" s="76" t="str">
        <f t="shared" si="41"/>
        <v/>
      </c>
      <c r="N287" s="76" t="str">
        <f t="shared" si="42"/>
        <v/>
      </c>
      <c r="O287" s="76" t="str">
        <f t="shared" si="43"/>
        <v/>
      </c>
      <c r="P287" s="76" t="str">
        <f t="shared" si="44"/>
        <v/>
      </c>
      <c r="Q287" s="76" t="str">
        <f t="shared" si="36"/>
        <v/>
      </c>
    </row>
    <row r="288" spans="1:17">
      <c r="A288" s="88"/>
      <c r="G288" s="88"/>
      <c r="H288" s="76" t="str">
        <f>IF(ISTEXT(VLOOKUP(G288,Rubrieken!A:B,2,FALSE)),VLOOKUP(G288,Rubrieken!A:B,2,FALSE),"")</f>
        <v/>
      </c>
      <c r="I288" s="87">
        <f t="shared" si="37"/>
        <v>0</v>
      </c>
      <c r="J288" s="76" t="str">
        <f t="shared" si="38"/>
        <v/>
      </c>
      <c r="K288" s="76" t="str">
        <f t="shared" si="39"/>
        <v/>
      </c>
      <c r="L288" s="152" t="str">
        <f t="shared" si="40"/>
        <v/>
      </c>
      <c r="M288" s="76" t="str">
        <f t="shared" si="41"/>
        <v/>
      </c>
      <c r="N288" s="76" t="str">
        <f t="shared" si="42"/>
        <v/>
      </c>
      <c r="O288" s="76" t="str">
        <f t="shared" si="43"/>
        <v/>
      </c>
      <c r="P288" s="76" t="str">
        <f t="shared" si="44"/>
        <v/>
      </c>
      <c r="Q288" s="76" t="str">
        <f t="shared" si="36"/>
        <v/>
      </c>
    </row>
    <row r="289" spans="1:17">
      <c r="A289" s="88"/>
      <c r="G289" s="88"/>
      <c r="H289" s="76" t="str">
        <f>IF(ISTEXT(VLOOKUP(G289,Rubrieken!A:B,2,FALSE)),VLOOKUP(G289,Rubrieken!A:B,2,FALSE),"")</f>
        <v/>
      </c>
      <c r="I289" s="87">
        <f t="shared" si="37"/>
        <v>0</v>
      </c>
      <c r="J289" s="76" t="str">
        <f t="shared" si="38"/>
        <v/>
      </c>
      <c r="K289" s="76" t="str">
        <f t="shared" si="39"/>
        <v/>
      </c>
      <c r="L289" s="152" t="str">
        <f t="shared" si="40"/>
        <v/>
      </c>
      <c r="M289" s="76" t="str">
        <f t="shared" si="41"/>
        <v/>
      </c>
      <c r="N289" s="76" t="str">
        <f t="shared" si="42"/>
        <v/>
      </c>
      <c r="O289" s="76" t="str">
        <f t="shared" si="43"/>
        <v/>
      </c>
      <c r="P289" s="76" t="str">
        <f t="shared" si="44"/>
        <v/>
      </c>
      <c r="Q289" s="76" t="str">
        <f t="shared" si="36"/>
        <v/>
      </c>
    </row>
    <row r="290" spans="1:17">
      <c r="A290" s="88"/>
      <c r="G290" s="88"/>
      <c r="H290" s="76" t="str">
        <f>IF(ISTEXT(VLOOKUP(G290,Rubrieken!A:B,2,FALSE)),VLOOKUP(G290,Rubrieken!A:B,2,FALSE),"")</f>
        <v/>
      </c>
      <c r="I290" s="87">
        <f t="shared" si="37"/>
        <v>0</v>
      </c>
      <c r="J290" s="76" t="str">
        <f t="shared" si="38"/>
        <v/>
      </c>
      <c r="K290" s="76" t="str">
        <f t="shared" si="39"/>
        <v/>
      </c>
      <c r="L290" s="152" t="str">
        <f t="shared" si="40"/>
        <v/>
      </c>
      <c r="M290" s="76" t="str">
        <f t="shared" si="41"/>
        <v/>
      </c>
      <c r="N290" s="76" t="str">
        <f t="shared" si="42"/>
        <v/>
      </c>
      <c r="O290" s="76" t="str">
        <f t="shared" si="43"/>
        <v/>
      </c>
      <c r="P290" s="76" t="str">
        <f t="shared" si="44"/>
        <v/>
      </c>
      <c r="Q290" s="76" t="str">
        <f t="shared" si="36"/>
        <v/>
      </c>
    </row>
    <row r="291" spans="1:17">
      <c r="A291" s="88"/>
      <c r="G291" s="88"/>
      <c r="H291" s="76" t="str">
        <f>IF(ISTEXT(VLOOKUP(G291,Rubrieken!A:B,2,FALSE)),VLOOKUP(G291,Rubrieken!A:B,2,FALSE),"")</f>
        <v/>
      </c>
      <c r="I291" s="87">
        <f t="shared" si="37"/>
        <v>0</v>
      </c>
      <c r="J291" s="76" t="str">
        <f t="shared" si="38"/>
        <v/>
      </c>
      <c r="K291" s="76" t="str">
        <f t="shared" si="39"/>
        <v/>
      </c>
      <c r="L291" s="152" t="str">
        <f t="shared" si="40"/>
        <v/>
      </c>
      <c r="M291" s="76" t="str">
        <f t="shared" si="41"/>
        <v/>
      </c>
      <c r="N291" s="76" t="str">
        <f t="shared" si="42"/>
        <v/>
      </c>
      <c r="O291" s="76" t="str">
        <f t="shared" si="43"/>
        <v/>
      </c>
      <c r="P291" s="76" t="str">
        <f t="shared" si="44"/>
        <v/>
      </c>
      <c r="Q291" s="76" t="str">
        <f t="shared" si="36"/>
        <v/>
      </c>
    </row>
    <row r="292" spans="1:17">
      <c r="A292" s="88"/>
      <c r="G292" s="88"/>
      <c r="H292" s="76" t="str">
        <f>IF(ISTEXT(VLOOKUP(G292,Rubrieken!A:B,2,FALSE)),VLOOKUP(G292,Rubrieken!A:B,2,FALSE),"")</f>
        <v/>
      </c>
      <c r="I292" s="87">
        <f t="shared" si="37"/>
        <v>0</v>
      </c>
      <c r="J292" s="76" t="str">
        <f t="shared" si="38"/>
        <v/>
      </c>
      <c r="K292" s="76" t="str">
        <f t="shared" si="39"/>
        <v/>
      </c>
      <c r="L292" s="152" t="str">
        <f t="shared" si="40"/>
        <v/>
      </c>
      <c r="M292" s="76" t="str">
        <f t="shared" si="41"/>
        <v/>
      </c>
      <c r="N292" s="76" t="str">
        <f t="shared" si="42"/>
        <v/>
      </c>
      <c r="O292" s="76" t="str">
        <f t="shared" si="43"/>
        <v/>
      </c>
      <c r="P292" s="76" t="str">
        <f t="shared" si="44"/>
        <v/>
      </c>
      <c r="Q292" s="76" t="str">
        <f t="shared" si="36"/>
        <v/>
      </c>
    </row>
    <row r="293" spans="1:17">
      <c r="A293" s="88"/>
      <c r="G293" s="88"/>
      <c r="H293" s="76" t="str">
        <f>IF(ISTEXT(VLOOKUP(G293,Rubrieken!A:B,2,FALSE)),VLOOKUP(G293,Rubrieken!A:B,2,FALSE),"")</f>
        <v/>
      </c>
      <c r="I293" s="87">
        <f t="shared" si="37"/>
        <v>0</v>
      </c>
      <c r="J293" s="76" t="str">
        <f t="shared" si="38"/>
        <v/>
      </c>
      <c r="K293" s="76" t="str">
        <f t="shared" si="39"/>
        <v/>
      </c>
      <c r="L293" s="152" t="str">
        <f t="shared" si="40"/>
        <v/>
      </c>
      <c r="M293" s="76" t="str">
        <f t="shared" si="41"/>
        <v/>
      </c>
      <c r="N293" s="76" t="str">
        <f t="shared" si="42"/>
        <v/>
      </c>
      <c r="O293" s="76" t="str">
        <f t="shared" si="43"/>
        <v/>
      </c>
      <c r="P293" s="76" t="str">
        <f t="shared" si="44"/>
        <v/>
      </c>
      <c r="Q293" s="76" t="str">
        <f t="shared" si="36"/>
        <v/>
      </c>
    </row>
    <row r="294" spans="1:17">
      <c r="A294" s="88"/>
      <c r="G294" s="88"/>
      <c r="H294" s="76" t="str">
        <f>IF(ISTEXT(VLOOKUP(G294,Rubrieken!A:B,2,FALSE)),VLOOKUP(G294,Rubrieken!A:B,2,FALSE),"")</f>
        <v/>
      </c>
      <c r="I294" s="87">
        <f t="shared" si="37"/>
        <v>0</v>
      </c>
      <c r="J294" s="76" t="str">
        <f t="shared" si="38"/>
        <v/>
      </c>
      <c r="K294" s="76" t="str">
        <f t="shared" si="39"/>
        <v/>
      </c>
      <c r="L294" s="152" t="str">
        <f t="shared" si="40"/>
        <v/>
      </c>
      <c r="M294" s="76" t="str">
        <f t="shared" si="41"/>
        <v/>
      </c>
      <c r="N294" s="76" t="str">
        <f t="shared" si="42"/>
        <v/>
      </c>
      <c r="O294" s="76" t="str">
        <f t="shared" si="43"/>
        <v/>
      </c>
      <c r="P294" s="76" t="str">
        <f t="shared" si="44"/>
        <v/>
      </c>
      <c r="Q294" s="76" t="str">
        <f t="shared" si="36"/>
        <v/>
      </c>
    </row>
    <row r="295" spans="1:17">
      <c r="A295" s="88"/>
      <c r="G295" s="88"/>
      <c r="H295" s="76" t="str">
        <f>IF(ISTEXT(VLOOKUP(G295,Rubrieken!A:B,2,FALSE)),VLOOKUP(G295,Rubrieken!A:B,2,FALSE),"")</f>
        <v/>
      </c>
      <c r="I295" s="87">
        <f t="shared" si="37"/>
        <v>0</v>
      </c>
      <c r="J295" s="76" t="str">
        <f t="shared" si="38"/>
        <v/>
      </c>
      <c r="K295" s="76" t="str">
        <f t="shared" si="39"/>
        <v/>
      </c>
      <c r="L295" s="152" t="str">
        <f t="shared" si="40"/>
        <v/>
      </c>
      <c r="M295" s="76" t="str">
        <f t="shared" si="41"/>
        <v/>
      </c>
      <c r="N295" s="76" t="str">
        <f t="shared" si="42"/>
        <v/>
      </c>
      <c r="O295" s="76" t="str">
        <f t="shared" si="43"/>
        <v/>
      </c>
      <c r="P295" s="76" t="str">
        <f t="shared" si="44"/>
        <v/>
      </c>
      <c r="Q295" s="76" t="str">
        <f t="shared" si="36"/>
        <v/>
      </c>
    </row>
    <row r="296" spans="1:17">
      <c r="A296" s="88"/>
      <c r="G296" s="88"/>
      <c r="H296" s="76" t="str">
        <f>IF(ISTEXT(VLOOKUP(G296,Rubrieken!A:B,2,FALSE)),VLOOKUP(G296,Rubrieken!A:B,2,FALSE),"")</f>
        <v/>
      </c>
      <c r="I296" s="87">
        <f t="shared" si="37"/>
        <v>0</v>
      </c>
      <c r="J296" s="76" t="str">
        <f t="shared" si="38"/>
        <v/>
      </c>
      <c r="K296" s="76" t="str">
        <f t="shared" si="39"/>
        <v/>
      </c>
      <c r="L296" s="152" t="str">
        <f t="shared" si="40"/>
        <v/>
      </c>
      <c r="M296" s="76" t="str">
        <f t="shared" si="41"/>
        <v/>
      </c>
      <c r="N296" s="76" t="str">
        <f t="shared" si="42"/>
        <v/>
      </c>
      <c r="O296" s="76" t="str">
        <f t="shared" si="43"/>
        <v/>
      </c>
      <c r="P296" s="76" t="str">
        <f t="shared" si="44"/>
        <v/>
      </c>
      <c r="Q296" s="76" t="str">
        <f t="shared" si="36"/>
        <v/>
      </c>
    </row>
    <row r="297" spans="1:17">
      <c r="A297" s="88"/>
      <c r="G297" s="88"/>
      <c r="H297" s="76" t="str">
        <f>IF(ISTEXT(VLOOKUP(G297,Rubrieken!A:B,2,FALSE)),VLOOKUP(G297,Rubrieken!A:B,2,FALSE),"")</f>
        <v/>
      </c>
      <c r="I297" s="87">
        <f t="shared" si="37"/>
        <v>0</v>
      </c>
      <c r="J297" s="76" t="str">
        <f t="shared" si="38"/>
        <v/>
      </c>
      <c r="K297" s="76" t="str">
        <f t="shared" si="39"/>
        <v/>
      </c>
      <c r="L297" s="152" t="str">
        <f t="shared" si="40"/>
        <v/>
      </c>
      <c r="M297" s="76" t="str">
        <f t="shared" si="41"/>
        <v/>
      </c>
      <c r="N297" s="76" t="str">
        <f t="shared" si="42"/>
        <v/>
      </c>
      <c r="O297" s="76" t="str">
        <f t="shared" si="43"/>
        <v/>
      </c>
      <c r="P297" s="76" t="str">
        <f t="shared" si="44"/>
        <v/>
      </c>
      <c r="Q297" s="76" t="str">
        <f t="shared" si="36"/>
        <v/>
      </c>
    </row>
    <row r="298" spans="1:17">
      <c r="A298" s="88"/>
      <c r="G298" s="88"/>
      <c r="H298" s="76" t="str">
        <f>IF(ISTEXT(VLOOKUP(G298,Rubrieken!A:B,2,FALSE)),VLOOKUP(G298,Rubrieken!A:B,2,FALSE),"")</f>
        <v/>
      </c>
      <c r="I298" s="87">
        <f t="shared" si="37"/>
        <v>0</v>
      </c>
      <c r="J298" s="76" t="str">
        <f t="shared" si="38"/>
        <v/>
      </c>
      <c r="K298" s="76" t="str">
        <f t="shared" si="39"/>
        <v/>
      </c>
      <c r="L298" s="152" t="str">
        <f t="shared" si="40"/>
        <v/>
      </c>
      <c r="M298" s="76" t="str">
        <f t="shared" si="41"/>
        <v/>
      </c>
      <c r="N298" s="76" t="str">
        <f t="shared" si="42"/>
        <v/>
      </c>
      <c r="O298" s="76" t="str">
        <f t="shared" si="43"/>
        <v/>
      </c>
      <c r="P298" s="76" t="str">
        <f t="shared" si="44"/>
        <v/>
      </c>
      <c r="Q298" s="76" t="str">
        <f t="shared" si="36"/>
        <v/>
      </c>
    </row>
    <row r="299" spans="1:17">
      <c r="A299" s="88"/>
      <c r="G299" s="88"/>
      <c r="H299" s="76" t="str">
        <f>IF(ISTEXT(VLOOKUP(G299,Rubrieken!A:B,2,FALSE)),VLOOKUP(G299,Rubrieken!A:B,2,FALSE),"")</f>
        <v/>
      </c>
      <c r="I299" s="87">
        <f t="shared" si="37"/>
        <v>0</v>
      </c>
      <c r="J299" s="76" t="str">
        <f t="shared" si="38"/>
        <v/>
      </c>
      <c r="K299" s="76" t="str">
        <f t="shared" si="39"/>
        <v/>
      </c>
      <c r="L299" s="152" t="str">
        <f t="shared" si="40"/>
        <v/>
      </c>
      <c r="M299" s="76" t="str">
        <f t="shared" si="41"/>
        <v/>
      </c>
      <c r="N299" s="76" t="str">
        <f t="shared" si="42"/>
        <v/>
      </c>
      <c r="O299" s="76" t="str">
        <f t="shared" si="43"/>
        <v/>
      </c>
      <c r="P299" s="76" t="str">
        <f t="shared" si="44"/>
        <v/>
      </c>
      <c r="Q299" s="76" t="str">
        <f t="shared" si="36"/>
        <v/>
      </c>
    </row>
    <row r="300" spans="1:17">
      <c r="A300" s="88"/>
      <c r="G300" s="88"/>
      <c r="H300" s="76" t="str">
        <f>IF(ISTEXT(VLOOKUP(G300,Rubrieken!A:B,2,FALSE)),VLOOKUP(G300,Rubrieken!A:B,2,FALSE),"")</f>
        <v/>
      </c>
      <c r="I300" s="87">
        <f t="shared" si="37"/>
        <v>0</v>
      </c>
      <c r="J300" s="76" t="str">
        <f t="shared" si="38"/>
        <v/>
      </c>
      <c r="K300" s="76" t="str">
        <f t="shared" si="39"/>
        <v/>
      </c>
      <c r="L300" s="152" t="str">
        <f t="shared" si="40"/>
        <v/>
      </c>
      <c r="M300" s="76" t="str">
        <f t="shared" si="41"/>
        <v/>
      </c>
      <c r="N300" s="76" t="str">
        <f t="shared" si="42"/>
        <v/>
      </c>
      <c r="O300" s="76" t="str">
        <f t="shared" si="43"/>
        <v/>
      </c>
      <c r="P300" s="76" t="str">
        <f t="shared" si="44"/>
        <v/>
      </c>
      <c r="Q300" s="76" t="str">
        <f t="shared" si="36"/>
        <v/>
      </c>
    </row>
    <row r="301" spans="1:17">
      <c r="A301" s="88"/>
      <c r="G301" s="88"/>
      <c r="H301" s="76" t="str">
        <f>IF(ISTEXT(VLOOKUP(G301,Rubrieken!A:B,2,FALSE)),VLOOKUP(G301,Rubrieken!A:B,2,FALSE),"")</f>
        <v/>
      </c>
      <c r="I301" s="87">
        <f t="shared" si="37"/>
        <v>0</v>
      </c>
      <c r="J301" s="76" t="str">
        <f t="shared" si="38"/>
        <v/>
      </c>
      <c r="K301" s="76" t="str">
        <f t="shared" si="39"/>
        <v/>
      </c>
      <c r="L301" s="152" t="str">
        <f t="shared" si="40"/>
        <v/>
      </c>
      <c r="M301" s="76" t="str">
        <f t="shared" si="41"/>
        <v/>
      </c>
      <c r="N301" s="76" t="str">
        <f t="shared" si="42"/>
        <v/>
      </c>
      <c r="O301" s="76" t="str">
        <f t="shared" si="43"/>
        <v/>
      </c>
      <c r="P301" s="76" t="str">
        <f t="shared" si="44"/>
        <v/>
      </c>
      <c r="Q301" s="76" t="str">
        <f t="shared" si="36"/>
        <v/>
      </c>
    </row>
    <row r="302" spans="1:17">
      <c r="A302" s="88"/>
      <c r="G302" s="88"/>
      <c r="H302" s="76" t="str">
        <f>IF(ISTEXT(VLOOKUP(G302,Rubrieken!A:B,2,FALSE)),VLOOKUP(G302,Rubrieken!A:B,2,FALSE),"")</f>
        <v/>
      </c>
      <c r="I302" s="87">
        <f t="shared" si="37"/>
        <v>0</v>
      </c>
      <c r="J302" s="76" t="str">
        <f t="shared" si="38"/>
        <v/>
      </c>
      <c r="K302" s="76" t="str">
        <f t="shared" si="39"/>
        <v/>
      </c>
      <c r="L302" s="152" t="str">
        <f t="shared" si="40"/>
        <v/>
      </c>
      <c r="M302" s="76" t="str">
        <f t="shared" si="41"/>
        <v/>
      </c>
      <c r="N302" s="76" t="str">
        <f t="shared" si="42"/>
        <v/>
      </c>
      <c r="O302" s="76" t="str">
        <f t="shared" si="43"/>
        <v/>
      </c>
      <c r="P302" s="76" t="str">
        <f t="shared" si="44"/>
        <v/>
      </c>
      <c r="Q302" s="76" t="str">
        <f t="shared" si="36"/>
        <v/>
      </c>
    </row>
    <row r="303" spans="1:17">
      <c r="A303" s="88"/>
      <c r="G303" s="88"/>
      <c r="H303" s="76" t="str">
        <f>IF(ISTEXT(VLOOKUP(G303,Rubrieken!A:B,2,FALSE)),VLOOKUP(G303,Rubrieken!A:B,2,FALSE),"")</f>
        <v/>
      </c>
      <c r="I303" s="87">
        <f t="shared" si="37"/>
        <v>0</v>
      </c>
      <c r="J303" s="76" t="str">
        <f t="shared" si="38"/>
        <v/>
      </c>
      <c r="K303" s="76" t="str">
        <f t="shared" si="39"/>
        <v/>
      </c>
      <c r="L303" s="152" t="str">
        <f t="shared" si="40"/>
        <v/>
      </c>
      <c r="M303" s="76" t="str">
        <f t="shared" si="41"/>
        <v/>
      </c>
      <c r="N303" s="76" t="str">
        <f t="shared" si="42"/>
        <v/>
      </c>
      <c r="O303" s="76" t="str">
        <f t="shared" si="43"/>
        <v/>
      </c>
      <c r="P303" s="76" t="str">
        <f t="shared" si="44"/>
        <v/>
      </c>
      <c r="Q303" s="76" t="str">
        <f t="shared" si="36"/>
        <v/>
      </c>
    </row>
    <row r="304" spans="1:17">
      <c r="A304" s="88"/>
      <c r="G304" s="88"/>
      <c r="H304" s="76" t="str">
        <f>IF(ISTEXT(VLOOKUP(G304,Rubrieken!A:B,2,FALSE)),VLOOKUP(G304,Rubrieken!A:B,2,FALSE),"")</f>
        <v/>
      </c>
      <c r="I304" s="87">
        <f t="shared" si="37"/>
        <v>0</v>
      </c>
      <c r="J304" s="76" t="str">
        <f t="shared" si="38"/>
        <v/>
      </c>
      <c r="K304" s="76" t="str">
        <f t="shared" si="39"/>
        <v/>
      </c>
      <c r="L304" s="152" t="str">
        <f t="shared" si="40"/>
        <v/>
      </c>
      <c r="M304" s="76" t="str">
        <f t="shared" si="41"/>
        <v/>
      </c>
      <c r="N304" s="76" t="str">
        <f t="shared" si="42"/>
        <v/>
      </c>
      <c r="O304" s="76" t="str">
        <f t="shared" si="43"/>
        <v/>
      </c>
      <c r="P304" s="76" t="str">
        <f t="shared" si="44"/>
        <v/>
      </c>
      <c r="Q304" s="76" t="str">
        <f t="shared" si="36"/>
        <v/>
      </c>
    </row>
    <row r="305" spans="1:17">
      <c r="A305" s="88"/>
      <c r="G305" s="88"/>
      <c r="H305" s="76" t="str">
        <f>IF(ISTEXT(VLOOKUP(G305,Rubrieken!A:B,2,FALSE)),VLOOKUP(G305,Rubrieken!A:B,2,FALSE),"")</f>
        <v/>
      </c>
      <c r="I305" s="87">
        <f t="shared" si="37"/>
        <v>0</v>
      </c>
      <c r="J305" s="76" t="str">
        <f t="shared" si="38"/>
        <v/>
      </c>
      <c r="K305" s="76" t="str">
        <f t="shared" si="39"/>
        <v/>
      </c>
      <c r="L305" s="152" t="str">
        <f t="shared" si="40"/>
        <v/>
      </c>
      <c r="M305" s="76" t="str">
        <f t="shared" si="41"/>
        <v/>
      </c>
      <c r="N305" s="76" t="str">
        <f t="shared" si="42"/>
        <v/>
      </c>
      <c r="O305" s="76" t="str">
        <f t="shared" si="43"/>
        <v/>
      </c>
      <c r="P305" s="76" t="str">
        <f t="shared" si="44"/>
        <v/>
      </c>
      <c r="Q305" s="76" t="str">
        <f t="shared" si="36"/>
        <v/>
      </c>
    </row>
    <row r="306" spans="1:17">
      <c r="A306" s="88"/>
      <c r="G306" s="88"/>
      <c r="H306" s="76" t="str">
        <f>IF(ISTEXT(VLOOKUP(G306,Rubrieken!A:B,2,FALSE)),VLOOKUP(G306,Rubrieken!A:B,2,FALSE),"")</f>
        <v/>
      </c>
      <c r="I306" s="87">
        <f t="shared" si="37"/>
        <v>0</v>
      </c>
      <c r="J306" s="76" t="str">
        <f t="shared" si="38"/>
        <v/>
      </c>
      <c r="K306" s="76" t="str">
        <f t="shared" si="39"/>
        <v/>
      </c>
      <c r="L306" s="152" t="str">
        <f t="shared" si="40"/>
        <v/>
      </c>
      <c r="M306" s="76" t="str">
        <f t="shared" si="41"/>
        <v/>
      </c>
      <c r="N306" s="76" t="str">
        <f t="shared" si="42"/>
        <v/>
      </c>
      <c r="O306" s="76" t="str">
        <f t="shared" si="43"/>
        <v/>
      </c>
      <c r="P306" s="76" t="str">
        <f t="shared" si="44"/>
        <v/>
      </c>
      <c r="Q306" s="76" t="str">
        <f t="shared" si="36"/>
        <v/>
      </c>
    </row>
    <row r="307" spans="1:17">
      <c r="A307" s="88"/>
      <c r="G307" s="88"/>
      <c r="H307" s="76" t="str">
        <f>IF(ISTEXT(VLOOKUP(G307,Rubrieken!A:B,2,FALSE)),VLOOKUP(G307,Rubrieken!A:B,2,FALSE),"")</f>
        <v/>
      </c>
      <c r="I307" s="87">
        <f t="shared" si="37"/>
        <v>0</v>
      </c>
      <c r="J307" s="76" t="str">
        <f t="shared" si="38"/>
        <v/>
      </c>
      <c r="K307" s="76" t="str">
        <f t="shared" si="39"/>
        <v/>
      </c>
      <c r="L307" s="152" t="str">
        <f t="shared" si="40"/>
        <v/>
      </c>
      <c r="M307" s="76" t="str">
        <f t="shared" si="41"/>
        <v/>
      </c>
      <c r="N307" s="76" t="str">
        <f t="shared" si="42"/>
        <v/>
      </c>
      <c r="O307" s="76" t="str">
        <f t="shared" si="43"/>
        <v/>
      </c>
      <c r="P307" s="76" t="str">
        <f t="shared" si="44"/>
        <v/>
      </c>
      <c r="Q307" s="76" t="str">
        <f t="shared" si="36"/>
        <v/>
      </c>
    </row>
    <row r="308" spans="1:17">
      <c r="A308" s="88"/>
      <c r="G308" s="88"/>
      <c r="H308" s="76" t="str">
        <f>IF(ISTEXT(VLOOKUP(G308,Rubrieken!A:B,2,FALSE)),VLOOKUP(G308,Rubrieken!A:B,2,FALSE),"")</f>
        <v/>
      </c>
      <c r="I308" s="87">
        <f t="shared" si="37"/>
        <v>0</v>
      </c>
      <c r="J308" s="76" t="str">
        <f t="shared" si="38"/>
        <v/>
      </c>
      <c r="K308" s="76" t="str">
        <f t="shared" si="39"/>
        <v/>
      </c>
      <c r="L308" s="152" t="str">
        <f t="shared" si="40"/>
        <v/>
      </c>
      <c r="M308" s="76" t="str">
        <f t="shared" si="41"/>
        <v/>
      </c>
      <c r="N308" s="76" t="str">
        <f t="shared" si="42"/>
        <v/>
      </c>
      <c r="O308" s="76" t="str">
        <f t="shared" si="43"/>
        <v/>
      </c>
      <c r="P308" s="76" t="str">
        <f t="shared" si="44"/>
        <v/>
      </c>
      <c r="Q308" s="76" t="str">
        <f t="shared" si="36"/>
        <v/>
      </c>
    </row>
    <row r="309" spans="1:17">
      <c r="A309" s="88"/>
      <c r="G309" s="88"/>
      <c r="H309" s="76" t="str">
        <f>IF(ISTEXT(VLOOKUP(G309,Rubrieken!A:B,2,FALSE)),VLOOKUP(G309,Rubrieken!A:B,2,FALSE),"")</f>
        <v/>
      </c>
      <c r="I309" s="87">
        <f t="shared" si="37"/>
        <v>0</v>
      </c>
      <c r="J309" s="76" t="str">
        <f t="shared" si="38"/>
        <v/>
      </c>
      <c r="K309" s="76" t="str">
        <f t="shared" si="39"/>
        <v/>
      </c>
      <c r="L309" s="152" t="str">
        <f t="shared" si="40"/>
        <v/>
      </c>
      <c r="M309" s="76" t="str">
        <f t="shared" si="41"/>
        <v/>
      </c>
      <c r="N309" s="76" t="str">
        <f t="shared" si="42"/>
        <v/>
      </c>
      <c r="O309" s="76" t="str">
        <f t="shared" si="43"/>
        <v/>
      </c>
      <c r="P309" s="76" t="str">
        <f t="shared" si="44"/>
        <v/>
      </c>
      <c r="Q309" s="76" t="str">
        <f t="shared" si="36"/>
        <v/>
      </c>
    </row>
    <row r="310" spans="1:17">
      <c r="A310" s="88"/>
      <c r="G310" s="88"/>
      <c r="H310" s="76" t="str">
        <f>IF(ISTEXT(VLOOKUP(G310,Rubrieken!A:B,2,FALSE)),VLOOKUP(G310,Rubrieken!A:B,2,FALSE),"")</f>
        <v/>
      </c>
      <c r="I310" s="87">
        <f t="shared" si="37"/>
        <v>0</v>
      </c>
      <c r="J310" s="76" t="str">
        <f t="shared" si="38"/>
        <v/>
      </c>
      <c r="K310" s="76" t="str">
        <f t="shared" si="39"/>
        <v/>
      </c>
      <c r="L310" s="152" t="str">
        <f t="shared" si="40"/>
        <v/>
      </c>
      <c r="M310" s="76" t="str">
        <f t="shared" si="41"/>
        <v/>
      </c>
      <c r="N310" s="76" t="str">
        <f t="shared" si="42"/>
        <v/>
      </c>
      <c r="O310" s="76" t="str">
        <f t="shared" si="43"/>
        <v/>
      </c>
      <c r="P310" s="76" t="str">
        <f t="shared" si="44"/>
        <v/>
      </c>
      <c r="Q310" s="76" t="str">
        <f t="shared" si="36"/>
        <v/>
      </c>
    </row>
    <row r="311" spans="1:17">
      <c r="A311" s="88"/>
      <c r="G311" s="88"/>
      <c r="H311" s="76" t="str">
        <f>IF(ISTEXT(VLOOKUP(G311,Rubrieken!A:B,2,FALSE)),VLOOKUP(G311,Rubrieken!A:B,2,FALSE),"")</f>
        <v/>
      </c>
      <c r="I311" s="87">
        <f t="shared" si="37"/>
        <v>0</v>
      </c>
      <c r="J311" s="76" t="str">
        <f t="shared" si="38"/>
        <v/>
      </c>
      <c r="K311" s="76" t="str">
        <f t="shared" si="39"/>
        <v/>
      </c>
      <c r="L311" s="152" t="str">
        <f t="shared" si="40"/>
        <v/>
      </c>
      <c r="M311" s="76" t="str">
        <f t="shared" si="41"/>
        <v/>
      </c>
      <c r="N311" s="76" t="str">
        <f t="shared" si="42"/>
        <v/>
      </c>
      <c r="O311" s="76" t="str">
        <f t="shared" si="43"/>
        <v/>
      </c>
      <c r="P311" s="76" t="str">
        <f t="shared" si="44"/>
        <v/>
      </c>
      <c r="Q311" s="76" t="str">
        <f t="shared" si="36"/>
        <v/>
      </c>
    </row>
    <row r="312" spans="1:17">
      <c r="A312" s="88"/>
      <c r="G312" s="88"/>
      <c r="H312" s="76" t="str">
        <f>IF(ISTEXT(VLOOKUP(G312,Rubrieken!A:B,2,FALSE)),VLOOKUP(G312,Rubrieken!A:B,2,FALSE),"")</f>
        <v/>
      </c>
      <c r="I312" s="87">
        <f t="shared" si="37"/>
        <v>0</v>
      </c>
      <c r="J312" s="76" t="str">
        <f t="shared" si="38"/>
        <v/>
      </c>
      <c r="K312" s="76" t="str">
        <f t="shared" si="39"/>
        <v/>
      </c>
      <c r="L312" s="152" t="str">
        <f t="shared" si="40"/>
        <v/>
      </c>
      <c r="M312" s="76" t="str">
        <f t="shared" si="41"/>
        <v/>
      </c>
      <c r="N312" s="76" t="str">
        <f t="shared" si="42"/>
        <v/>
      </c>
      <c r="O312" s="76" t="str">
        <f t="shared" si="43"/>
        <v/>
      </c>
      <c r="P312" s="76" t="str">
        <f t="shared" si="44"/>
        <v/>
      </c>
      <c r="Q312" s="76" t="str">
        <f t="shared" si="36"/>
        <v/>
      </c>
    </row>
    <row r="313" spans="1:17">
      <c r="A313" s="88"/>
      <c r="G313" s="88"/>
      <c r="H313" s="76" t="str">
        <f>IF(ISTEXT(VLOOKUP(G313,Rubrieken!A:B,2,FALSE)),VLOOKUP(G313,Rubrieken!A:B,2,FALSE),"")</f>
        <v/>
      </c>
      <c r="I313" s="87">
        <f t="shared" si="37"/>
        <v>0</v>
      </c>
      <c r="J313" s="76" t="str">
        <f t="shared" si="38"/>
        <v/>
      </c>
      <c r="K313" s="76" t="str">
        <f t="shared" si="39"/>
        <v/>
      </c>
      <c r="L313" s="152" t="str">
        <f t="shared" si="40"/>
        <v/>
      </c>
      <c r="M313" s="76" t="str">
        <f t="shared" si="41"/>
        <v/>
      </c>
      <c r="N313" s="76" t="str">
        <f t="shared" si="42"/>
        <v/>
      </c>
      <c r="O313" s="76" t="str">
        <f t="shared" si="43"/>
        <v/>
      </c>
      <c r="P313" s="76" t="str">
        <f t="shared" si="44"/>
        <v/>
      </c>
      <c r="Q313" s="76" t="str">
        <f t="shared" si="36"/>
        <v/>
      </c>
    </row>
    <row r="314" spans="1:17">
      <c r="A314" s="88"/>
      <c r="G314" s="88"/>
      <c r="H314" s="76" t="str">
        <f>IF(ISTEXT(VLOOKUP(G314,Rubrieken!A:B,2,FALSE)),VLOOKUP(G314,Rubrieken!A:B,2,FALSE),"")</f>
        <v/>
      </c>
      <c r="I314" s="87">
        <f t="shared" si="37"/>
        <v>0</v>
      </c>
      <c r="J314" s="76" t="str">
        <f t="shared" si="38"/>
        <v/>
      </c>
      <c r="K314" s="76" t="str">
        <f t="shared" si="39"/>
        <v/>
      </c>
      <c r="L314" s="152" t="str">
        <f t="shared" si="40"/>
        <v/>
      </c>
      <c r="M314" s="76" t="str">
        <f t="shared" si="41"/>
        <v/>
      </c>
      <c r="N314" s="76" t="str">
        <f t="shared" si="42"/>
        <v/>
      </c>
      <c r="O314" s="76" t="str">
        <f t="shared" si="43"/>
        <v/>
      </c>
      <c r="P314" s="76" t="str">
        <f t="shared" si="44"/>
        <v/>
      </c>
      <c r="Q314" s="76" t="str">
        <f t="shared" si="36"/>
        <v/>
      </c>
    </row>
    <row r="315" spans="1:17">
      <c r="A315" s="88"/>
      <c r="G315" s="88"/>
      <c r="H315" s="76" t="str">
        <f>IF(ISTEXT(VLOOKUP(G315,Rubrieken!A:B,2,FALSE)),VLOOKUP(G315,Rubrieken!A:B,2,FALSE),"")</f>
        <v/>
      </c>
      <c r="I315" s="87">
        <f t="shared" si="37"/>
        <v>0</v>
      </c>
      <c r="J315" s="76" t="str">
        <f t="shared" si="38"/>
        <v/>
      </c>
      <c r="K315" s="76" t="str">
        <f t="shared" si="39"/>
        <v/>
      </c>
      <c r="L315" s="152" t="str">
        <f t="shared" si="40"/>
        <v/>
      </c>
      <c r="M315" s="76" t="str">
        <f t="shared" si="41"/>
        <v/>
      </c>
      <c r="N315" s="76" t="str">
        <f t="shared" si="42"/>
        <v/>
      </c>
      <c r="O315" s="76" t="str">
        <f t="shared" si="43"/>
        <v/>
      </c>
      <c r="P315" s="76" t="str">
        <f t="shared" si="44"/>
        <v/>
      </c>
      <c r="Q315" s="76" t="str">
        <f t="shared" si="36"/>
        <v/>
      </c>
    </row>
    <row r="316" spans="1:17">
      <c r="A316" s="88"/>
      <c r="G316" s="88"/>
      <c r="H316" s="76" t="str">
        <f>IF(ISTEXT(VLOOKUP(G316,Rubrieken!A:B,2,FALSE)),VLOOKUP(G316,Rubrieken!A:B,2,FALSE),"")</f>
        <v/>
      </c>
      <c r="I316" s="87">
        <f t="shared" si="37"/>
        <v>0</v>
      </c>
      <c r="J316" s="76" t="str">
        <f t="shared" si="38"/>
        <v/>
      </c>
      <c r="K316" s="76" t="str">
        <f t="shared" si="39"/>
        <v/>
      </c>
      <c r="L316" s="152" t="str">
        <f t="shared" si="40"/>
        <v/>
      </c>
      <c r="M316" s="76" t="str">
        <f t="shared" si="41"/>
        <v/>
      </c>
      <c r="N316" s="76" t="str">
        <f t="shared" si="42"/>
        <v/>
      </c>
      <c r="O316" s="76" t="str">
        <f t="shared" si="43"/>
        <v/>
      </c>
      <c r="P316" s="76" t="str">
        <f t="shared" si="44"/>
        <v/>
      </c>
      <c r="Q316" s="76" t="str">
        <f t="shared" si="36"/>
        <v/>
      </c>
    </row>
    <row r="317" spans="1:17">
      <c r="A317" s="88"/>
      <c r="G317" s="88"/>
      <c r="H317" s="76" t="str">
        <f>IF(ISTEXT(VLOOKUP(G317,Rubrieken!A:B,2,FALSE)),VLOOKUP(G317,Rubrieken!A:B,2,FALSE),"")</f>
        <v/>
      </c>
      <c r="I317" s="87">
        <f t="shared" si="37"/>
        <v>0</v>
      </c>
      <c r="J317" s="76" t="str">
        <f t="shared" si="38"/>
        <v/>
      </c>
      <c r="K317" s="76" t="str">
        <f t="shared" si="39"/>
        <v/>
      </c>
      <c r="L317" s="152" t="str">
        <f t="shared" si="40"/>
        <v/>
      </c>
      <c r="M317" s="76" t="str">
        <f t="shared" si="41"/>
        <v/>
      </c>
      <c r="N317" s="76" t="str">
        <f t="shared" si="42"/>
        <v/>
      </c>
      <c r="O317" s="76" t="str">
        <f t="shared" si="43"/>
        <v/>
      </c>
      <c r="P317" s="76" t="str">
        <f t="shared" si="44"/>
        <v/>
      </c>
      <c r="Q317" s="76" t="str">
        <f t="shared" si="36"/>
        <v/>
      </c>
    </row>
    <row r="318" spans="1:17">
      <c r="A318" s="88"/>
      <c r="G318" s="88"/>
      <c r="H318" s="76" t="str">
        <f>IF(ISTEXT(VLOOKUP(G318,Rubrieken!A:B,2,FALSE)),VLOOKUP(G318,Rubrieken!A:B,2,FALSE),"")</f>
        <v/>
      </c>
      <c r="I318" s="87">
        <f t="shared" si="37"/>
        <v>0</v>
      </c>
      <c r="J318" s="76" t="str">
        <f t="shared" si="38"/>
        <v/>
      </c>
      <c r="K318" s="76" t="str">
        <f t="shared" si="39"/>
        <v/>
      </c>
      <c r="L318" s="152" t="str">
        <f t="shared" si="40"/>
        <v/>
      </c>
      <c r="M318" s="76" t="str">
        <f t="shared" si="41"/>
        <v/>
      </c>
      <c r="N318" s="76" t="str">
        <f t="shared" si="42"/>
        <v/>
      </c>
      <c r="O318" s="76" t="str">
        <f t="shared" si="43"/>
        <v/>
      </c>
      <c r="P318" s="76" t="str">
        <f t="shared" si="44"/>
        <v/>
      </c>
      <c r="Q318" s="76" t="str">
        <f t="shared" si="36"/>
        <v/>
      </c>
    </row>
    <row r="319" spans="1:17">
      <c r="A319" s="88"/>
      <c r="G319" s="88"/>
      <c r="H319" s="76" t="str">
        <f>IF(ISTEXT(VLOOKUP(G319,Rubrieken!A:B,2,FALSE)),VLOOKUP(G319,Rubrieken!A:B,2,FALSE),"")</f>
        <v/>
      </c>
      <c r="I319" s="87">
        <f t="shared" si="37"/>
        <v>0</v>
      </c>
      <c r="J319" s="76" t="str">
        <f t="shared" si="38"/>
        <v/>
      </c>
      <c r="K319" s="76" t="str">
        <f t="shared" si="39"/>
        <v/>
      </c>
      <c r="L319" s="152" t="str">
        <f t="shared" si="40"/>
        <v/>
      </c>
      <c r="M319" s="76" t="str">
        <f t="shared" si="41"/>
        <v/>
      </c>
      <c r="N319" s="76" t="str">
        <f t="shared" si="42"/>
        <v/>
      </c>
      <c r="O319" s="76" t="str">
        <f t="shared" si="43"/>
        <v/>
      </c>
      <c r="P319" s="76" t="str">
        <f t="shared" si="44"/>
        <v/>
      </c>
      <c r="Q319" s="76" t="str">
        <f t="shared" si="36"/>
        <v/>
      </c>
    </row>
    <row r="320" spans="1:17">
      <c r="A320" s="88"/>
      <c r="G320" s="88"/>
      <c r="H320" s="76" t="str">
        <f>IF(ISTEXT(VLOOKUP(G320,Rubrieken!A:B,2,FALSE)),VLOOKUP(G320,Rubrieken!A:B,2,FALSE),"")</f>
        <v/>
      </c>
      <c r="I320" s="87">
        <f t="shared" si="37"/>
        <v>0</v>
      </c>
      <c r="J320" s="76" t="str">
        <f t="shared" si="38"/>
        <v/>
      </c>
      <c r="K320" s="76" t="str">
        <f t="shared" si="39"/>
        <v/>
      </c>
      <c r="L320" s="152" t="str">
        <f t="shared" si="40"/>
        <v/>
      </c>
      <c r="M320" s="76" t="str">
        <f t="shared" si="41"/>
        <v/>
      </c>
      <c r="N320" s="76" t="str">
        <f t="shared" si="42"/>
        <v/>
      </c>
      <c r="O320" s="76" t="str">
        <f t="shared" si="43"/>
        <v/>
      </c>
      <c r="P320" s="76" t="str">
        <f t="shared" si="44"/>
        <v/>
      </c>
      <c r="Q320" s="76" t="str">
        <f t="shared" si="36"/>
        <v/>
      </c>
    </row>
    <row r="321" spans="1:17">
      <c r="A321" s="88"/>
      <c r="G321" s="88"/>
      <c r="H321" s="76" t="str">
        <f>IF(ISTEXT(VLOOKUP(G321,Rubrieken!A:B,2,FALSE)),VLOOKUP(G321,Rubrieken!A:B,2,FALSE),"")</f>
        <v/>
      </c>
      <c r="I321" s="87">
        <f t="shared" si="37"/>
        <v>0</v>
      </c>
      <c r="J321" s="76" t="str">
        <f t="shared" si="38"/>
        <v/>
      </c>
      <c r="K321" s="76" t="str">
        <f t="shared" si="39"/>
        <v/>
      </c>
      <c r="L321" s="152" t="str">
        <f t="shared" si="40"/>
        <v/>
      </c>
      <c r="M321" s="76" t="str">
        <f t="shared" si="41"/>
        <v/>
      </c>
      <c r="N321" s="76" t="str">
        <f t="shared" si="42"/>
        <v/>
      </c>
      <c r="O321" s="76" t="str">
        <f t="shared" si="43"/>
        <v/>
      </c>
      <c r="P321" s="76" t="str">
        <f t="shared" si="44"/>
        <v/>
      </c>
      <c r="Q321" s="76" t="str">
        <f t="shared" si="36"/>
        <v/>
      </c>
    </row>
    <row r="322" spans="1:17">
      <c r="A322" s="88"/>
      <c r="G322" s="88"/>
      <c r="H322" s="76" t="str">
        <f>IF(ISTEXT(VLOOKUP(G322,Rubrieken!A:B,2,FALSE)),VLOOKUP(G322,Rubrieken!A:B,2,FALSE),"")</f>
        <v/>
      </c>
      <c r="I322" s="87">
        <f t="shared" si="37"/>
        <v>0</v>
      </c>
      <c r="J322" s="76" t="str">
        <f t="shared" si="38"/>
        <v/>
      </c>
      <c r="K322" s="76" t="str">
        <f t="shared" si="39"/>
        <v/>
      </c>
      <c r="L322" s="152" t="str">
        <f t="shared" si="40"/>
        <v/>
      </c>
      <c r="M322" s="76" t="str">
        <f t="shared" si="41"/>
        <v/>
      </c>
      <c r="N322" s="76" t="str">
        <f t="shared" si="42"/>
        <v/>
      </c>
      <c r="O322" s="76" t="str">
        <f t="shared" si="43"/>
        <v/>
      </c>
      <c r="P322" s="76" t="str">
        <f t="shared" si="44"/>
        <v/>
      </c>
      <c r="Q322" s="76" t="str">
        <f t="shared" si="36"/>
        <v/>
      </c>
    </row>
    <row r="323" spans="1:17">
      <c r="A323" s="88"/>
      <c r="G323" s="88"/>
      <c r="H323" s="76" t="str">
        <f>IF(ISTEXT(VLOOKUP(G323,Rubrieken!A:B,2,FALSE)),VLOOKUP(G323,Rubrieken!A:B,2,FALSE),"")</f>
        <v/>
      </c>
      <c r="I323" s="87">
        <f t="shared" si="37"/>
        <v>0</v>
      </c>
      <c r="J323" s="76" t="str">
        <f t="shared" si="38"/>
        <v/>
      </c>
      <c r="K323" s="76" t="str">
        <f t="shared" si="39"/>
        <v/>
      </c>
      <c r="L323" s="152" t="str">
        <f t="shared" si="40"/>
        <v/>
      </c>
      <c r="M323" s="76" t="str">
        <f t="shared" si="41"/>
        <v/>
      </c>
      <c r="N323" s="76" t="str">
        <f t="shared" si="42"/>
        <v/>
      </c>
      <c r="O323" s="76" t="str">
        <f t="shared" si="43"/>
        <v/>
      </c>
      <c r="P323" s="76" t="str">
        <f t="shared" si="44"/>
        <v/>
      </c>
      <c r="Q323" s="76" t="str">
        <f t="shared" si="36"/>
        <v/>
      </c>
    </row>
    <row r="324" spans="1:17">
      <c r="A324" s="88"/>
      <c r="G324" s="88"/>
      <c r="H324" s="76" t="str">
        <f>IF(ISTEXT(VLOOKUP(G324,Rubrieken!A:B,2,FALSE)),VLOOKUP(G324,Rubrieken!A:B,2,FALSE),"")</f>
        <v/>
      </c>
      <c r="I324" s="87">
        <f t="shared" si="37"/>
        <v>0</v>
      </c>
      <c r="J324" s="76" t="str">
        <f t="shared" si="38"/>
        <v/>
      </c>
      <c r="K324" s="76" t="str">
        <f t="shared" si="39"/>
        <v/>
      </c>
      <c r="L324" s="152" t="str">
        <f t="shared" si="40"/>
        <v/>
      </c>
      <c r="M324" s="76" t="str">
        <f t="shared" si="41"/>
        <v/>
      </c>
      <c r="N324" s="76" t="str">
        <f t="shared" si="42"/>
        <v/>
      </c>
      <c r="O324" s="76" t="str">
        <f t="shared" si="43"/>
        <v/>
      </c>
      <c r="P324" s="76" t="str">
        <f t="shared" si="44"/>
        <v/>
      </c>
      <c r="Q324" s="76" t="str">
        <f t="shared" si="36"/>
        <v/>
      </c>
    </row>
    <row r="325" spans="1:17">
      <c r="A325" s="88"/>
      <c r="G325" s="88"/>
      <c r="H325" s="76" t="str">
        <f>IF(ISTEXT(VLOOKUP(G325,Rubrieken!A:B,2,FALSE)),VLOOKUP(G325,Rubrieken!A:B,2,FALSE),"")</f>
        <v/>
      </c>
      <c r="I325" s="87">
        <f t="shared" si="37"/>
        <v>0</v>
      </c>
      <c r="J325" s="76" t="str">
        <f t="shared" si="38"/>
        <v/>
      </c>
      <c r="K325" s="76" t="str">
        <f t="shared" si="39"/>
        <v/>
      </c>
      <c r="L325" s="152" t="str">
        <f t="shared" si="40"/>
        <v/>
      </c>
      <c r="M325" s="76" t="str">
        <f t="shared" si="41"/>
        <v/>
      </c>
      <c r="N325" s="76" t="str">
        <f t="shared" si="42"/>
        <v/>
      </c>
      <c r="O325" s="76" t="str">
        <f t="shared" si="43"/>
        <v/>
      </c>
      <c r="P325" s="76" t="str">
        <f t="shared" si="44"/>
        <v/>
      </c>
      <c r="Q325" s="76" t="str">
        <f t="shared" si="36"/>
        <v/>
      </c>
    </row>
    <row r="326" spans="1:17">
      <c r="A326" s="88"/>
      <c r="G326" s="88"/>
      <c r="H326" s="76" t="str">
        <f>IF(ISTEXT(VLOOKUP(G326,Rubrieken!A:B,2,FALSE)),VLOOKUP(G326,Rubrieken!A:B,2,FALSE),"")</f>
        <v/>
      </c>
      <c r="I326" s="87">
        <f t="shared" si="37"/>
        <v>0</v>
      </c>
      <c r="J326" s="76" t="str">
        <f t="shared" si="38"/>
        <v/>
      </c>
      <c r="K326" s="76" t="str">
        <f t="shared" si="39"/>
        <v/>
      </c>
      <c r="L326" s="152" t="str">
        <f t="shared" si="40"/>
        <v/>
      </c>
      <c r="M326" s="76" t="str">
        <f t="shared" si="41"/>
        <v/>
      </c>
      <c r="N326" s="76" t="str">
        <f t="shared" si="42"/>
        <v/>
      </c>
      <c r="O326" s="76" t="str">
        <f t="shared" si="43"/>
        <v/>
      </c>
      <c r="P326" s="76" t="str">
        <f t="shared" si="44"/>
        <v/>
      </c>
      <c r="Q326" s="76" t="str">
        <f t="shared" si="36"/>
        <v/>
      </c>
    </row>
    <row r="327" spans="1:17">
      <c r="A327" s="88"/>
      <c r="G327" s="88"/>
      <c r="H327" s="76" t="str">
        <f>IF(ISTEXT(VLOOKUP(G327,Rubrieken!A:B,2,FALSE)),VLOOKUP(G327,Rubrieken!A:B,2,FALSE),"")</f>
        <v/>
      </c>
      <c r="I327" s="87">
        <f t="shared" si="37"/>
        <v>0</v>
      </c>
      <c r="J327" s="76" t="str">
        <f t="shared" si="38"/>
        <v/>
      </c>
      <c r="K327" s="76" t="str">
        <f t="shared" si="39"/>
        <v/>
      </c>
      <c r="L327" s="152" t="str">
        <f t="shared" si="40"/>
        <v/>
      </c>
      <c r="M327" s="76" t="str">
        <f t="shared" si="41"/>
        <v/>
      </c>
      <c r="N327" s="76" t="str">
        <f t="shared" si="42"/>
        <v/>
      </c>
      <c r="O327" s="76" t="str">
        <f t="shared" si="43"/>
        <v/>
      </c>
      <c r="P327" s="76" t="str">
        <f t="shared" si="44"/>
        <v/>
      </c>
      <c r="Q327" s="76" t="str">
        <f t="shared" ref="Q327:Q390" si="45">IF(B327="","",CEILING(MONTH(B327)/3,1))</f>
        <v/>
      </c>
    </row>
    <row r="328" spans="1:17">
      <c r="A328" s="88"/>
      <c r="G328" s="88"/>
      <c r="H328" s="76" t="str">
        <f>IF(ISTEXT(VLOOKUP(G328,Rubrieken!A:B,2,FALSE)),VLOOKUP(G328,Rubrieken!A:B,2,FALSE),"")</f>
        <v/>
      </c>
      <c r="I328" s="87">
        <f t="shared" ref="I328:I391" si="46">D328-E328+F328</f>
        <v>0</v>
      </c>
      <c r="J328" s="76" t="str">
        <f t="shared" ref="J328:J391" si="47">CONCATENATE(K328,L328,M328,N328,O328,P328)</f>
        <v/>
      </c>
      <c r="K328" s="76" t="str">
        <f t="shared" ref="K328:K391" si="48">IF(AND(D328=0,E328=0),"",IF(H328="","Er is nog geen rubriek ingevuld. ",""))</f>
        <v/>
      </c>
      <c r="L328" s="152" t="str">
        <f t="shared" ref="L328:L391" si="49">IF(AND(ISNUMBER(D328),ISNUMBER(E328),(D328*E328)^2&gt;0),"Bedrag in en uit zijn beiden ingevuld. ","")</f>
        <v/>
      </c>
      <c r="M328" s="76" t="str">
        <f t="shared" ref="M328:M391" si="50">IF(AND(D328&gt;0,ISNUMBER(F328)),"Geen btw bij bank inkomsten. ","")</f>
        <v/>
      </c>
      <c r="N328" s="76" t="str">
        <f t="shared" ref="N328:N391" si="51">IF(ISNUMBER(E328),IF(F328/0.182&gt;E328,"Btw is groter dan 21%. ",""),"")</f>
        <v/>
      </c>
      <c r="O328" s="76" t="str">
        <f t="shared" ref="O328:O391" si="52">IF(I328=0,"",IF(Q328="","Geen datum ingevuld. ",""))</f>
        <v/>
      </c>
      <c r="P328" s="76" t="str">
        <f t="shared" ref="P328:P391" si="53">IF(I328&lt;&gt;0,IF(CONCATENATE(K328,L328,M328,N328,O328)="","Hele regel is goed!",""),"")</f>
        <v/>
      </c>
      <c r="Q328" s="76" t="str">
        <f t="shared" si="45"/>
        <v/>
      </c>
    </row>
    <row r="329" spans="1:17">
      <c r="A329" s="88"/>
      <c r="G329" s="88"/>
      <c r="H329" s="76" t="str">
        <f>IF(ISTEXT(VLOOKUP(G329,Rubrieken!A:B,2,FALSE)),VLOOKUP(G329,Rubrieken!A:B,2,FALSE),"")</f>
        <v/>
      </c>
      <c r="I329" s="87">
        <f t="shared" si="46"/>
        <v>0</v>
      </c>
      <c r="J329" s="76" t="str">
        <f t="shared" si="47"/>
        <v/>
      </c>
      <c r="K329" s="76" t="str">
        <f t="shared" si="48"/>
        <v/>
      </c>
      <c r="L329" s="152" t="str">
        <f t="shared" si="49"/>
        <v/>
      </c>
      <c r="M329" s="76" t="str">
        <f t="shared" si="50"/>
        <v/>
      </c>
      <c r="N329" s="76" t="str">
        <f t="shared" si="51"/>
        <v/>
      </c>
      <c r="O329" s="76" t="str">
        <f t="shared" si="52"/>
        <v/>
      </c>
      <c r="P329" s="76" t="str">
        <f t="shared" si="53"/>
        <v/>
      </c>
      <c r="Q329" s="76" t="str">
        <f t="shared" si="45"/>
        <v/>
      </c>
    </row>
    <row r="330" spans="1:17">
      <c r="A330" s="88"/>
      <c r="G330" s="88"/>
      <c r="H330" s="76" t="str">
        <f>IF(ISTEXT(VLOOKUP(G330,Rubrieken!A:B,2,FALSE)),VLOOKUP(G330,Rubrieken!A:B,2,FALSE),"")</f>
        <v/>
      </c>
      <c r="I330" s="87">
        <f t="shared" si="46"/>
        <v>0</v>
      </c>
      <c r="J330" s="76" t="str">
        <f t="shared" si="47"/>
        <v/>
      </c>
      <c r="K330" s="76" t="str">
        <f t="shared" si="48"/>
        <v/>
      </c>
      <c r="L330" s="152" t="str">
        <f t="shared" si="49"/>
        <v/>
      </c>
      <c r="M330" s="76" t="str">
        <f t="shared" si="50"/>
        <v/>
      </c>
      <c r="N330" s="76" t="str">
        <f t="shared" si="51"/>
        <v/>
      </c>
      <c r="O330" s="76" t="str">
        <f t="shared" si="52"/>
        <v/>
      </c>
      <c r="P330" s="76" t="str">
        <f t="shared" si="53"/>
        <v/>
      </c>
      <c r="Q330" s="76" t="str">
        <f t="shared" si="45"/>
        <v/>
      </c>
    </row>
    <row r="331" spans="1:17">
      <c r="A331" s="88"/>
      <c r="G331" s="88"/>
      <c r="H331" s="76" t="str">
        <f>IF(ISTEXT(VLOOKUP(G331,Rubrieken!A:B,2,FALSE)),VLOOKUP(G331,Rubrieken!A:B,2,FALSE),"")</f>
        <v/>
      </c>
      <c r="I331" s="87">
        <f t="shared" si="46"/>
        <v>0</v>
      </c>
      <c r="J331" s="76" t="str">
        <f t="shared" si="47"/>
        <v/>
      </c>
      <c r="K331" s="76" t="str">
        <f t="shared" si="48"/>
        <v/>
      </c>
      <c r="L331" s="152" t="str">
        <f t="shared" si="49"/>
        <v/>
      </c>
      <c r="M331" s="76" t="str">
        <f t="shared" si="50"/>
        <v/>
      </c>
      <c r="N331" s="76" t="str">
        <f t="shared" si="51"/>
        <v/>
      </c>
      <c r="O331" s="76" t="str">
        <f t="shared" si="52"/>
        <v/>
      </c>
      <c r="P331" s="76" t="str">
        <f t="shared" si="53"/>
        <v/>
      </c>
      <c r="Q331" s="76" t="str">
        <f t="shared" si="45"/>
        <v/>
      </c>
    </row>
    <row r="332" spans="1:17">
      <c r="A332" s="88"/>
      <c r="G332" s="88"/>
      <c r="H332" s="76" t="str">
        <f>IF(ISTEXT(VLOOKUP(G332,Rubrieken!A:B,2,FALSE)),VLOOKUP(G332,Rubrieken!A:B,2,FALSE),"")</f>
        <v/>
      </c>
      <c r="I332" s="87">
        <f t="shared" si="46"/>
        <v>0</v>
      </c>
      <c r="J332" s="76" t="str">
        <f t="shared" si="47"/>
        <v/>
      </c>
      <c r="K332" s="76" t="str">
        <f t="shared" si="48"/>
        <v/>
      </c>
      <c r="L332" s="152" t="str">
        <f t="shared" si="49"/>
        <v/>
      </c>
      <c r="M332" s="76" t="str">
        <f t="shared" si="50"/>
        <v/>
      </c>
      <c r="N332" s="76" t="str">
        <f t="shared" si="51"/>
        <v/>
      </c>
      <c r="O332" s="76" t="str">
        <f t="shared" si="52"/>
        <v/>
      </c>
      <c r="P332" s="76" t="str">
        <f t="shared" si="53"/>
        <v/>
      </c>
      <c r="Q332" s="76" t="str">
        <f t="shared" si="45"/>
        <v/>
      </c>
    </row>
    <row r="333" spans="1:17">
      <c r="A333" s="88"/>
      <c r="G333" s="88"/>
      <c r="H333" s="76" t="str">
        <f>IF(ISTEXT(VLOOKUP(G333,Rubrieken!A:B,2,FALSE)),VLOOKUP(G333,Rubrieken!A:B,2,FALSE),"")</f>
        <v/>
      </c>
      <c r="I333" s="87">
        <f t="shared" si="46"/>
        <v>0</v>
      </c>
      <c r="J333" s="76" t="str">
        <f t="shared" si="47"/>
        <v/>
      </c>
      <c r="K333" s="76" t="str">
        <f t="shared" si="48"/>
        <v/>
      </c>
      <c r="L333" s="152" t="str">
        <f t="shared" si="49"/>
        <v/>
      </c>
      <c r="M333" s="76" t="str">
        <f t="shared" si="50"/>
        <v/>
      </c>
      <c r="N333" s="76" t="str">
        <f t="shared" si="51"/>
        <v/>
      </c>
      <c r="O333" s="76" t="str">
        <f t="shared" si="52"/>
        <v/>
      </c>
      <c r="P333" s="76" t="str">
        <f t="shared" si="53"/>
        <v/>
      </c>
      <c r="Q333" s="76" t="str">
        <f t="shared" si="45"/>
        <v/>
      </c>
    </row>
    <row r="334" spans="1:17">
      <c r="A334" s="88"/>
      <c r="G334" s="88"/>
      <c r="H334" s="76" t="str">
        <f>IF(ISTEXT(VLOOKUP(G334,Rubrieken!A:B,2,FALSE)),VLOOKUP(G334,Rubrieken!A:B,2,FALSE),"")</f>
        <v/>
      </c>
      <c r="I334" s="87">
        <f t="shared" si="46"/>
        <v>0</v>
      </c>
      <c r="J334" s="76" t="str">
        <f t="shared" si="47"/>
        <v/>
      </c>
      <c r="K334" s="76" t="str">
        <f t="shared" si="48"/>
        <v/>
      </c>
      <c r="L334" s="152" t="str">
        <f t="shared" si="49"/>
        <v/>
      </c>
      <c r="M334" s="76" t="str">
        <f t="shared" si="50"/>
        <v/>
      </c>
      <c r="N334" s="76" t="str">
        <f t="shared" si="51"/>
        <v/>
      </c>
      <c r="O334" s="76" t="str">
        <f t="shared" si="52"/>
        <v/>
      </c>
      <c r="P334" s="76" t="str">
        <f t="shared" si="53"/>
        <v/>
      </c>
      <c r="Q334" s="76" t="str">
        <f t="shared" si="45"/>
        <v/>
      </c>
    </row>
    <row r="335" spans="1:17">
      <c r="A335" s="88"/>
      <c r="G335" s="88"/>
      <c r="H335" s="76" t="str">
        <f>IF(ISTEXT(VLOOKUP(G335,Rubrieken!A:B,2,FALSE)),VLOOKUP(G335,Rubrieken!A:B,2,FALSE),"")</f>
        <v/>
      </c>
      <c r="I335" s="87">
        <f t="shared" si="46"/>
        <v>0</v>
      </c>
      <c r="J335" s="76" t="str">
        <f t="shared" si="47"/>
        <v/>
      </c>
      <c r="K335" s="76" t="str">
        <f t="shared" si="48"/>
        <v/>
      </c>
      <c r="L335" s="152" t="str">
        <f t="shared" si="49"/>
        <v/>
      </c>
      <c r="M335" s="76" t="str">
        <f t="shared" si="50"/>
        <v/>
      </c>
      <c r="N335" s="76" t="str">
        <f t="shared" si="51"/>
        <v/>
      </c>
      <c r="O335" s="76" t="str">
        <f t="shared" si="52"/>
        <v/>
      </c>
      <c r="P335" s="76" t="str">
        <f t="shared" si="53"/>
        <v/>
      </c>
      <c r="Q335" s="76" t="str">
        <f t="shared" si="45"/>
        <v/>
      </c>
    </row>
    <row r="336" spans="1:17">
      <c r="A336" s="88"/>
      <c r="G336" s="88"/>
      <c r="H336" s="76" t="str">
        <f>IF(ISTEXT(VLOOKUP(G336,Rubrieken!A:B,2,FALSE)),VLOOKUP(G336,Rubrieken!A:B,2,FALSE),"")</f>
        <v/>
      </c>
      <c r="I336" s="87">
        <f t="shared" si="46"/>
        <v>0</v>
      </c>
      <c r="J336" s="76" t="str">
        <f t="shared" si="47"/>
        <v/>
      </c>
      <c r="K336" s="76" t="str">
        <f t="shared" si="48"/>
        <v/>
      </c>
      <c r="L336" s="152" t="str">
        <f t="shared" si="49"/>
        <v/>
      </c>
      <c r="M336" s="76" t="str">
        <f t="shared" si="50"/>
        <v/>
      </c>
      <c r="N336" s="76" t="str">
        <f t="shared" si="51"/>
        <v/>
      </c>
      <c r="O336" s="76" t="str">
        <f t="shared" si="52"/>
        <v/>
      </c>
      <c r="P336" s="76" t="str">
        <f t="shared" si="53"/>
        <v/>
      </c>
      <c r="Q336" s="76" t="str">
        <f t="shared" si="45"/>
        <v/>
      </c>
    </row>
    <row r="337" spans="1:17">
      <c r="A337" s="88"/>
      <c r="G337" s="88"/>
      <c r="H337" s="76" t="str">
        <f>IF(ISTEXT(VLOOKUP(G337,Rubrieken!A:B,2,FALSE)),VLOOKUP(G337,Rubrieken!A:B,2,FALSE),"")</f>
        <v/>
      </c>
      <c r="I337" s="87">
        <f t="shared" si="46"/>
        <v>0</v>
      </c>
      <c r="J337" s="76" t="str">
        <f t="shared" si="47"/>
        <v/>
      </c>
      <c r="K337" s="76" t="str">
        <f t="shared" si="48"/>
        <v/>
      </c>
      <c r="L337" s="152" t="str">
        <f t="shared" si="49"/>
        <v/>
      </c>
      <c r="M337" s="76" t="str">
        <f t="shared" si="50"/>
        <v/>
      </c>
      <c r="N337" s="76" t="str">
        <f t="shared" si="51"/>
        <v/>
      </c>
      <c r="O337" s="76" t="str">
        <f t="shared" si="52"/>
        <v/>
      </c>
      <c r="P337" s="76" t="str">
        <f t="shared" si="53"/>
        <v/>
      </c>
      <c r="Q337" s="76" t="str">
        <f t="shared" si="45"/>
        <v/>
      </c>
    </row>
    <row r="338" spans="1:17">
      <c r="A338" s="88"/>
      <c r="G338" s="88"/>
      <c r="H338" s="76" t="str">
        <f>IF(ISTEXT(VLOOKUP(G338,Rubrieken!A:B,2,FALSE)),VLOOKUP(G338,Rubrieken!A:B,2,FALSE),"")</f>
        <v/>
      </c>
      <c r="I338" s="87">
        <f t="shared" si="46"/>
        <v>0</v>
      </c>
      <c r="J338" s="76" t="str">
        <f t="shared" si="47"/>
        <v/>
      </c>
      <c r="K338" s="76" t="str">
        <f t="shared" si="48"/>
        <v/>
      </c>
      <c r="L338" s="152" t="str">
        <f t="shared" si="49"/>
        <v/>
      </c>
      <c r="M338" s="76" t="str">
        <f t="shared" si="50"/>
        <v/>
      </c>
      <c r="N338" s="76" t="str">
        <f t="shared" si="51"/>
        <v/>
      </c>
      <c r="O338" s="76" t="str">
        <f t="shared" si="52"/>
        <v/>
      </c>
      <c r="P338" s="76" t="str">
        <f t="shared" si="53"/>
        <v/>
      </c>
      <c r="Q338" s="76" t="str">
        <f t="shared" si="45"/>
        <v/>
      </c>
    </row>
    <row r="339" spans="1:17">
      <c r="A339" s="88"/>
      <c r="G339" s="88"/>
      <c r="H339" s="76" t="str">
        <f>IF(ISTEXT(VLOOKUP(G339,Rubrieken!A:B,2,FALSE)),VLOOKUP(G339,Rubrieken!A:B,2,FALSE),"")</f>
        <v/>
      </c>
      <c r="I339" s="87">
        <f t="shared" si="46"/>
        <v>0</v>
      </c>
      <c r="J339" s="76" t="str">
        <f t="shared" si="47"/>
        <v/>
      </c>
      <c r="K339" s="76" t="str">
        <f t="shared" si="48"/>
        <v/>
      </c>
      <c r="L339" s="152" t="str">
        <f t="shared" si="49"/>
        <v/>
      </c>
      <c r="M339" s="76" t="str">
        <f t="shared" si="50"/>
        <v/>
      </c>
      <c r="N339" s="76" t="str">
        <f t="shared" si="51"/>
        <v/>
      </c>
      <c r="O339" s="76" t="str">
        <f t="shared" si="52"/>
        <v/>
      </c>
      <c r="P339" s="76" t="str">
        <f t="shared" si="53"/>
        <v/>
      </c>
      <c r="Q339" s="76" t="str">
        <f t="shared" si="45"/>
        <v/>
      </c>
    </row>
    <row r="340" spans="1:17">
      <c r="A340" s="88"/>
      <c r="G340" s="88"/>
      <c r="H340" s="76" t="str">
        <f>IF(ISTEXT(VLOOKUP(G340,Rubrieken!A:B,2,FALSE)),VLOOKUP(G340,Rubrieken!A:B,2,FALSE),"")</f>
        <v/>
      </c>
      <c r="I340" s="87">
        <f t="shared" si="46"/>
        <v>0</v>
      </c>
      <c r="J340" s="76" t="str">
        <f t="shared" si="47"/>
        <v/>
      </c>
      <c r="K340" s="76" t="str">
        <f t="shared" si="48"/>
        <v/>
      </c>
      <c r="L340" s="152" t="str">
        <f t="shared" si="49"/>
        <v/>
      </c>
      <c r="M340" s="76" t="str">
        <f t="shared" si="50"/>
        <v/>
      </c>
      <c r="N340" s="76" t="str">
        <f t="shared" si="51"/>
        <v/>
      </c>
      <c r="O340" s="76" t="str">
        <f t="shared" si="52"/>
        <v/>
      </c>
      <c r="P340" s="76" t="str">
        <f t="shared" si="53"/>
        <v/>
      </c>
      <c r="Q340" s="76" t="str">
        <f t="shared" si="45"/>
        <v/>
      </c>
    </row>
    <row r="341" spans="1:17">
      <c r="A341" s="88"/>
      <c r="G341" s="88"/>
      <c r="H341" s="76" t="str">
        <f>IF(ISTEXT(VLOOKUP(G341,Rubrieken!A:B,2,FALSE)),VLOOKUP(G341,Rubrieken!A:B,2,FALSE),"")</f>
        <v/>
      </c>
      <c r="I341" s="87">
        <f t="shared" si="46"/>
        <v>0</v>
      </c>
      <c r="J341" s="76" t="str">
        <f t="shared" si="47"/>
        <v/>
      </c>
      <c r="K341" s="76" t="str">
        <f t="shared" si="48"/>
        <v/>
      </c>
      <c r="L341" s="152" t="str">
        <f t="shared" si="49"/>
        <v/>
      </c>
      <c r="M341" s="76" t="str">
        <f t="shared" si="50"/>
        <v/>
      </c>
      <c r="N341" s="76" t="str">
        <f t="shared" si="51"/>
        <v/>
      </c>
      <c r="O341" s="76" t="str">
        <f t="shared" si="52"/>
        <v/>
      </c>
      <c r="P341" s="76" t="str">
        <f t="shared" si="53"/>
        <v/>
      </c>
      <c r="Q341" s="76" t="str">
        <f t="shared" si="45"/>
        <v/>
      </c>
    </row>
    <row r="342" spans="1:17">
      <c r="A342" s="88"/>
      <c r="G342" s="88"/>
      <c r="H342" s="76" t="str">
        <f>IF(ISTEXT(VLOOKUP(G342,Rubrieken!A:B,2,FALSE)),VLOOKUP(G342,Rubrieken!A:B,2,FALSE),"")</f>
        <v/>
      </c>
      <c r="I342" s="87">
        <f t="shared" si="46"/>
        <v>0</v>
      </c>
      <c r="J342" s="76" t="str">
        <f t="shared" si="47"/>
        <v/>
      </c>
      <c r="K342" s="76" t="str">
        <f t="shared" si="48"/>
        <v/>
      </c>
      <c r="L342" s="152" t="str">
        <f t="shared" si="49"/>
        <v/>
      </c>
      <c r="M342" s="76" t="str">
        <f t="shared" si="50"/>
        <v/>
      </c>
      <c r="N342" s="76" t="str">
        <f t="shared" si="51"/>
        <v/>
      </c>
      <c r="O342" s="76" t="str">
        <f t="shared" si="52"/>
        <v/>
      </c>
      <c r="P342" s="76" t="str">
        <f t="shared" si="53"/>
        <v/>
      </c>
      <c r="Q342" s="76" t="str">
        <f t="shared" si="45"/>
        <v/>
      </c>
    </row>
    <row r="343" spans="1:17">
      <c r="A343" s="88"/>
      <c r="G343" s="88"/>
      <c r="H343" s="76" t="str">
        <f>IF(ISTEXT(VLOOKUP(G343,Rubrieken!A:B,2,FALSE)),VLOOKUP(G343,Rubrieken!A:B,2,FALSE),"")</f>
        <v/>
      </c>
      <c r="I343" s="87">
        <f t="shared" si="46"/>
        <v>0</v>
      </c>
      <c r="J343" s="76" t="str">
        <f t="shared" si="47"/>
        <v/>
      </c>
      <c r="K343" s="76" t="str">
        <f t="shared" si="48"/>
        <v/>
      </c>
      <c r="L343" s="152" t="str">
        <f t="shared" si="49"/>
        <v/>
      </c>
      <c r="M343" s="76" t="str">
        <f t="shared" si="50"/>
        <v/>
      </c>
      <c r="N343" s="76" t="str">
        <f t="shared" si="51"/>
        <v/>
      </c>
      <c r="O343" s="76" t="str">
        <f t="shared" si="52"/>
        <v/>
      </c>
      <c r="P343" s="76" t="str">
        <f t="shared" si="53"/>
        <v/>
      </c>
      <c r="Q343" s="76" t="str">
        <f t="shared" si="45"/>
        <v/>
      </c>
    </row>
    <row r="344" spans="1:17">
      <c r="A344" s="88"/>
      <c r="G344" s="88"/>
      <c r="H344" s="76" t="str">
        <f>IF(ISTEXT(VLOOKUP(G344,Rubrieken!A:B,2,FALSE)),VLOOKUP(G344,Rubrieken!A:B,2,FALSE),"")</f>
        <v/>
      </c>
      <c r="I344" s="87">
        <f t="shared" si="46"/>
        <v>0</v>
      </c>
      <c r="J344" s="76" t="str">
        <f t="shared" si="47"/>
        <v/>
      </c>
      <c r="K344" s="76" t="str">
        <f t="shared" si="48"/>
        <v/>
      </c>
      <c r="L344" s="152" t="str">
        <f t="shared" si="49"/>
        <v/>
      </c>
      <c r="M344" s="76" t="str">
        <f t="shared" si="50"/>
        <v/>
      </c>
      <c r="N344" s="76" t="str">
        <f t="shared" si="51"/>
        <v/>
      </c>
      <c r="O344" s="76" t="str">
        <f t="shared" si="52"/>
        <v/>
      </c>
      <c r="P344" s="76" t="str">
        <f t="shared" si="53"/>
        <v/>
      </c>
      <c r="Q344" s="76" t="str">
        <f t="shared" si="45"/>
        <v/>
      </c>
    </row>
    <row r="345" spans="1:17">
      <c r="A345" s="88"/>
      <c r="G345" s="88"/>
      <c r="H345" s="76" t="str">
        <f>IF(ISTEXT(VLOOKUP(G345,Rubrieken!A:B,2,FALSE)),VLOOKUP(G345,Rubrieken!A:B,2,FALSE),"")</f>
        <v/>
      </c>
      <c r="I345" s="87">
        <f t="shared" si="46"/>
        <v>0</v>
      </c>
      <c r="J345" s="76" t="str">
        <f t="shared" si="47"/>
        <v/>
      </c>
      <c r="K345" s="76" t="str">
        <f t="shared" si="48"/>
        <v/>
      </c>
      <c r="L345" s="152" t="str">
        <f t="shared" si="49"/>
        <v/>
      </c>
      <c r="M345" s="76" t="str">
        <f t="shared" si="50"/>
        <v/>
      </c>
      <c r="N345" s="76" t="str">
        <f t="shared" si="51"/>
        <v/>
      </c>
      <c r="O345" s="76" t="str">
        <f t="shared" si="52"/>
        <v/>
      </c>
      <c r="P345" s="76" t="str">
        <f t="shared" si="53"/>
        <v/>
      </c>
      <c r="Q345" s="76" t="str">
        <f t="shared" si="45"/>
        <v/>
      </c>
    </row>
    <row r="346" spans="1:17">
      <c r="A346" s="88"/>
      <c r="G346" s="88"/>
      <c r="H346" s="76" t="str">
        <f>IF(ISTEXT(VLOOKUP(G346,Rubrieken!A:B,2,FALSE)),VLOOKUP(G346,Rubrieken!A:B,2,FALSE),"")</f>
        <v/>
      </c>
      <c r="I346" s="87">
        <f t="shared" si="46"/>
        <v>0</v>
      </c>
      <c r="J346" s="76" t="str">
        <f t="shared" si="47"/>
        <v/>
      </c>
      <c r="K346" s="76" t="str">
        <f t="shared" si="48"/>
        <v/>
      </c>
      <c r="L346" s="152" t="str">
        <f t="shared" si="49"/>
        <v/>
      </c>
      <c r="M346" s="76" t="str">
        <f t="shared" si="50"/>
        <v/>
      </c>
      <c r="N346" s="76" t="str">
        <f t="shared" si="51"/>
        <v/>
      </c>
      <c r="O346" s="76" t="str">
        <f t="shared" si="52"/>
        <v/>
      </c>
      <c r="P346" s="76" t="str">
        <f t="shared" si="53"/>
        <v/>
      </c>
      <c r="Q346" s="76" t="str">
        <f t="shared" si="45"/>
        <v/>
      </c>
    </row>
    <row r="347" spans="1:17">
      <c r="A347" s="88"/>
      <c r="G347" s="88"/>
      <c r="H347" s="76" t="str">
        <f>IF(ISTEXT(VLOOKUP(G347,Rubrieken!A:B,2,FALSE)),VLOOKUP(G347,Rubrieken!A:B,2,FALSE),"")</f>
        <v/>
      </c>
      <c r="I347" s="87">
        <f t="shared" si="46"/>
        <v>0</v>
      </c>
      <c r="J347" s="76" t="str">
        <f t="shared" si="47"/>
        <v/>
      </c>
      <c r="K347" s="76" t="str">
        <f t="shared" si="48"/>
        <v/>
      </c>
      <c r="L347" s="152" t="str">
        <f t="shared" si="49"/>
        <v/>
      </c>
      <c r="M347" s="76" t="str">
        <f t="shared" si="50"/>
        <v/>
      </c>
      <c r="N347" s="76" t="str">
        <f t="shared" si="51"/>
        <v/>
      </c>
      <c r="O347" s="76" t="str">
        <f t="shared" si="52"/>
        <v/>
      </c>
      <c r="P347" s="76" t="str">
        <f t="shared" si="53"/>
        <v/>
      </c>
      <c r="Q347" s="76" t="str">
        <f t="shared" si="45"/>
        <v/>
      </c>
    </row>
    <row r="348" spans="1:17">
      <c r="A348" s="88"/>
      <c r="G348" s="88"/>
      <c r="H348" s="76" t="str">
        <f>IF(ISTEXT(VLOOKUP(G348,Rubrieken!A:B,2,FALSE)),VLOOKUP(G348,Rubrieken!A:B,2,FALSE),"")</f>
        <v/>
      </c>
      <c r="I348" s="87">
        <f t="shared" si="46"/>
        <v>0</v>
      </c>
      <c r="J348" s="76" t="str">
        <f t="shared" si="47"/>
        <v/>
      </c>
      <c r="K348" s="76" t="str">
        <f t="shared" si="48"/>
        <v/>
      </c>
      <c r="L348" s="152" t="str">
        <f t="shared" si="49"/>
        <v/>
      </c>
      <c r="M348" s="76" t="str">
        <f t="shared" si="50"/>
        <v/>
      </c>
      <c r="N348" s="76" t="str">
        <f t="shared" si="51"/>
        <v/>
      </c>
      <c r="O348" s="76" t="str">
        <f t="shared" si="52"/>
        <v/>
      </c>
      <c r="P348" s="76" t="str">
        <f t="shared" si="53"/>
        <v/>
      </c>
      <c r="Q348" s="76" t="str">
        <f t="shared" si="45"/>
        <v/>
      </c>
    </row>
    <row r="349" spans="1:17">
      <c r="A349" s="88"/>
      <c r="G349" s="88"/>
      <c r="H349" s="76" t="str">
        <f>IF(ISTEXT(VLOOKUP(G349,Rubrieken!A:B,2,FALSE)),VLOOKUP(G349,Rubrieken!A:B,2,FALSE),"")</f>
        <v/>
      </c>
      <c r="I349" s="87">
        <f t="shared" si="46"/>
        <v>0</v>
      </c>
      <c r="J349" s="76" t="str">
        <f t="shared" si="47"/>
        <v/>
      </c>
      <c r="K349" s="76" t="str">
        <f t="shared" si="48"/>
        <v/>
      </c>
      <c r="L349" s="152" t="str">
        <f t="shared" si="49"/>
        <v/>
      </c>
      <c r="M349" s="76" t="str">
        <f t="shared" si="50"/>
        <v/>
      </c>
      <c r="N349" s="76" t="str">
        <f t="shared" si="51"/>
        <v/>
      </c>
      <c r="O349" s="76" t="str">
        <f t="shared" si="52"/>
        <v/>
      </c>
      <c r="P349" s="76" t="str">
        <f t="shared" si="53"/>
        <v/>
      </c>
      <c r="Q349" s="76" t="str">
        <f t="shared" si="45"/>
        <v/>
      </c>
    </row>
    <row r="350" spans="1:17">
      <c r="A350" s="88"/>
      <c r="G350" s="88"/>
      <c r="H350" s="76" t="str">
        <f>IF(ISTEXT(VLOOKUP(G350,Rubrieken!A:B,2,FALSE)),VLOOKUP(G350,Rubrieken!A:B,2,FALSE),"")</f>
        <v/>
      </c>
      <c r="I350" s="87">
        <f t="shared" si="46"/>
        <v>0</v>
      </c>
      <c r="J350" s="76" t="str">
        <f t="shared" si="47"/>
        <v/>
      </c>
      <c r="K350" s="76" t="str">
        <f t="shared" si="48"/>
        <v/>
      </c>
      <c r="L350" s="152" t="str">
        <f t="shared" si="49"/>
        <v/>
      </c>
      <c r="M350" s="76" t="str">
        <f t="shared" si="50"/>
        <v/>
      </c>
      <c r="N350" s="76" t="str">
        <f t="shared" si="51"/>
        <v/>
      </c>
      <c r="O350" s="76" t="str">
        <f t="shared" si="52"/>
        <v/>
      </c>
      <c r="P350" s="76" t="str">
        <f t="shared" si="53"/>
        <v/>
      </c>
      <c r="Q350" s="76" t="str">
        <f t="shared" si="45"/>
        <v/>
      </c>
    </row>
    <row r="351" spans="1:17">
      <c r="A351" s="88"/>
      <c r="G351" s="88"/>
      <c r="H351" s="76" t="str">
        <f>IF(ISTEXT(VLOOKUP(G351,Rubrieken!A:B,2,FALSE)),VLOOKUP(G351,Rubrieken!A:B,2,FALSE),"")</f>
        <v/>
      </c>
      <c r="I351" s="87">
        <f t="shared" si="46"/>
        <v>0</v>
      </c>
      <c r="J351" s="76" t="str">
        <f t="shared" si="47"/>
        <v/>
      </c>
      <c r="K351" s="76" t="str">
        <f t="shared" si="48"/>
        <v/>
      </c>
      <c r="L351" s="152" t="str">
        <f t="shared" si="49"/>
        <v/>
      </c>
      <c r="M351" s="76" t="str">
        <f t="shared" si="50"/>
        <v/>
      </c>
      <c r="N351" s="76" t="str">
        <f t="shared" si="51"/>
        <v/>
      </c>
      <c r="O351" s="76" t="str">
        <f t="shared" si="52"/>
        <v/>
      </c>
      <c r="P351" s="76" t="str">
        <f t="shared" si="53"/>
        <v/>
      </c>
      <c r="Q351" s="76" t="str">
        <f t="shared" si="45"/>
        <v/>
      </c>
    </row>
    <row r="352" spans="1:17">
      <c r="A352" s="88"/>
      <c r="G352" s="88"/>
      <c r="H352" s="76" t="str">
        <f>IF(ISTEXT(VLOOKUP(G352,Rubrieken!A:B,2,FALSE)),VLOOKUP(G352,Rubrieken!A:B,2,FALSE),"")</f>
        <v/>
      </c>
      <c r="I352" s="87">
        <f t="shared" si="46"/>
        <v>0</v>
      </c>
      <c r="J352" s="76" t="str">
        <f t="shared" si="47"/>
        <v/>
      </c>
      <c r="K352" s="76" t="str">
        <f t="shared" si="48"/>
        <v/>
      </c>
      <c r="L352" s="152" t="str">
        <f t="shared" si="49"/>
        <v/>
      </c>
      <c r="M352" s="76" t="str">
        <f t="shared" si="50"/>
        <v/>
      </c>
      <c r="N352" s="76" t="str">
        <f t="shared" si="51"/>
        <v/>
      </c>
      <c r="O352" s="76" t="str">
        <f t="shared" si="52"/>
        <v/>
      </c>
      <c r="P352" s="76" t="str">
        <f t="shared" si="53"/>
        <v/>
      </c>
      <c r="Q352" s="76" t="str">
        <f t="shared" si="45"/>
        <v/>
      </c>
    </row>
    <row r="353" spans="1:17">
      <c r="A353" s="88"/>
      <c r="G353" s="88"/>
      <c r="H353" s="76" t="str">
        <f>IF(ISTEXT(VLOOKUP(G353,Rubrieken!A:B,2,FALSE)),VLOOKUP(G353,Rubrieken!A:B,2,FALSE),"")</f>
        <v/>
      </c>
      <c r="I353" s="87">
        <f t="shared" si="46"/>
        <v>0</v>
      </c>
      <c r="J353" s="76" t="str">
        <f t="shared" si="47"/>
        <v/>
      </c>
      <c r="K353" s="76" t="str">
        <f t="shared" si="48"/>
        <v/>
      </c>
      <c r="L353" s="152" t="str">
        <f t="shared" si="49"/>
        <v/>
      </c>
      <c r="M353" s="76" t="str">
        <f t="shared" si="50"/>
        <v/>
      </c>
      <c r="N353" s="76" t="str">
        <f t="shared" si="51"/>
        <v/>
      </c>
      <c r="O353" s="76" t="str">
        <f t="shared" si="52"/>
        <v/>
      </c>
      <c r="P353" s="76" t="str">
        <f t="shared" si="53"/>
        <v/>
      </c>
      <c r="Q353" s="76" t="str">
        <f t="shared" si="45"/>
        <v/>
      </c>
    </row>
    <row r="354" spans="1:17">
      <c r="A354" s="88"/>
      <c r="G354" s="88"/>
      <c r="H354" s="76" t="str">
        <f>IF(ISTEXT(VLOOKUP(G354,Rubrieken!A:B,2,FALSE)),VLOOKUP(G354,Rubrieken!A:B,2,FALSE),"")</f>
        <v/>
      </c>
      <c r="I354" s="87">
        <f t="shared" si="46"/>
        <v>0</v>
      </c>
      <c r="J354" s="76" t="str">
        <f t="shared" si="47"/>
        <v/>
      </c>
      <c r="K354" s="76" t="str">
        <f t="shared" si="48"/>
        <v/>
      </c>
      <c r="L354" s="152" t="str">
        <f t="shared" si="49"/>
        <v/>
      </c>
      <c r="M354" s="76" t="str">
        <f t="shared" si="50"/>
        <v/>
      </c>
      <c r="N354" s="76" t="str">
        <f t="shared" si="51"/>
        <v/>
      </c>
      <c r="O354" s="76" t="str">
        <f t="shared" si="52"/>
        <v/>
      </c>
      <c r="P354" s="76" t="str">
        <f t="shared" si="53"/>
        <v/>
      </c>
      <c r="Q354" s="76" t="str">
        <f t="shared" si="45"/>
        <v/>
      </c>
    </row>
    <row r="355" spans="1:17">
      <c r="A355" s="88"/>
      <c r="G355" s="88"/>
      <c r="H355" s="76" t="str">
        <f>IF(ISTEXT(VLOOKUP(G355,Rubrieken!A:B,2,FALSE)),VLOOKUP(G355,Rubrieken!A:B,2,FALSE),"")</f>
        <v/>
      </c>
      <c r="I355" s="87">
        <f t="shared" si="46"/>
        <v>0</v>
      </c>
      <c r="J355" s="76" t="str">
        <f t="shared" si="47"/>
        <v/>
      </c>
      <c r="K355" s="76" t="str">
        <f t="shared" si="48"/>
        <v/>
      </c>
      <c r="L355" s="152" t="str">
        <f t="shared" si="49"/>
        <v/>
      </c>
      <c r="M355" s="76" t="str">
        <f t="shared" si="50"/>
        <v/>
      </c>
      <c r="N355" s="76" t="str">
        <f t="shared" si="51"/>
        <v/>
      </c>
      <c r="O355" s="76" t="str">
        <f t="shared" si="52"/>
        <v/>
      </c>
      <c r="P355" s="76" t="str">
        <f t="shared" si="53"/>
        <v/>
      </c>
      <c r="Q355" s="76" t="str">
        <f t="shared" si="45"/>
        <v/>
      </c>
    </row>
    <row r="356" spans="1:17">
      <c r="A356" s="88"/>
      <c r="G356" s="88"/>
      <c r="H356" s="76" t="str">
        <f>IF(ISTEXT(VLOOKUP(G356,Rubrieken!A:B,2,FALSE)),VLOOKUP(G356,Rubrieken!A:B,2,FALSE),"")</f>
        <v/>
      </c>
      <c r="I356" s="87">
        <f t="shared" si="46"/>
        <v>0</v>
      </c>
      <c r="J356" s="76" t="str">
        <f t="shared" si="47"/>
        <v/>
      </c>
      <c r="K356" s="76" t="str">
        <f t="shared" si="48"/>
        <v/>
      </c>
      <c r="L356" s="152" t="str">
        <f t="shared" si="49"/>
        <v/>
      </c>
      <c r="M356" s="76" t="str">
        <f t="shared" si="50"/>
        <v/>
      </c>
      <c r="N356" s="76" t="str">
        <f t="shared" si="51"/>
        <v/>
      </c>
      <c r="O356" s="76" t="str">
        <f t="shared" si="52"/>
        <v/>
      </c>
      <c r="P356" s="76" t="str">
        <f t="shared" si="53"/>
        <v/>
      </c>
      <c r="Q356" s="76" t="str">
        <f t="shared" si="45"/>
        <v/>
      </c>
    </row>
    <row r="357" spans="1:17">
      <c r="A357" s="88"/>
      <c r="G357" s="88"/>
      <c r="H357" s="76" t="str">
        <f>IF(ISTEXT(VLOOKUP(G357,Rubrieken!A:B,2,FALSE)),VLOOKUP(G357,Rubrieken!A:B,2,FALSE),"")</f>
        <v/>
      </c>
      <c r="I357" s="87">
        <f t="shared" si="46"/>
        <v>0</v>
      </c>
      <c r="J357" s="76" t="str">
        <f t="shared" si="47"/>
        <v/>
      </c>
      <c r="K357" s="76" t="str">
        <f t="shared" si="48"/>
        <v/>
      </c>
      <c r="L357" s="152" t="str">
        <f t="shared" si="49"/>
        <v/>
      </c>
      <c r="M357" s="76" t="str">
        <f t="shared" si="50"/>
        <v/>
      </c>
      <c r="N357" s="76" t="str">
        <f t="shared" si="51"/>
        <v/>
      </c>
      <c r="O357" s="76" t="str">
        <f t="shared" si="52"/>
        <v/>
      </c>
      <c r="P357" s="76" t="str">
        <f t="shared" si="53"/>
        <v/>
      </c>
      <c r="Q357" s="76" t="str">
        <f t="shared" si="45"/>
        <v/>
      </c>
    </row>
    <row r="358" spans="1:17">
      <c r="A358" s="88"/>
      <c r="G358" s="88"/>
      <c r="H358" s="76" t="str">
        <f>IF(ISTEXT(VLOOKUP(G358,Rubrieken!A:B,2,FALSE)),VLOOKUP(G358,Rubrieken!A:B,2,FALSE),"")</f>
        <v/>
      </c>
      <c r="I358" s="87">
        <f t="shared" si="46"/>
        <v>0</v>
      </c>
      <c r="J358" s="76" t="str">
        <f t="shared" si="47"/>
        <v/>
      </c>
      <c r="K358" s="76" t="str">
        <f t="shared" si="48"/>
        <v/>
      </c>
      <c r="L358" s="152" t="str">
        <f t="shared" si="49"/>
        <v/>
      </c>
      <c r="M358" s="76" t="str">
        <f t="shared" si="50"/>
        <v/>
      </c>
      <c r="N358" s="76" t="str">
        <f t="shared" si="51"/>
        <v/>
      </c>
      <c r="O358" s="76" t="str">
        <f t="shared" si="52"/>
        <v/>
      </c>
      <c r="P358" s="76" t="str">
        <f t="shared" si="53"/>
        <v/>
      </c>
      <c r="Q358" s="76" t="str">
        <f t="shared" si="45"/>
        <v/>
      </c>
    </row>
    <row r="359" spans="1:17">
      <c r="A359" s="88"/>
      <c r="G359" s="88"/>
      <c r="H359" s="76" t="str">
        <f>IF(ISTEXT(VLOOKUP(G359,Rubrieken!A:B,2,FALSE)),VLOOKUP(G359,Rubrieken!A:B,2,FALSE),"")</f>
        <v/>
      </c>
      <c r="I359" s="87">
        <f t="shared" si="46"/>
        <v>0</v>
      </c>
      <c r="J359" s="76" t="str">
        <f t="shared" si="47"/>
        <v/>
      </c>
      <c r="K359" s="76" t="str">
        <f t="shared" si="48"/>
        <v/>
      </c>
      <c r="L359" s="152" t="str">
        <f t="shared" si="49"/>
        <v/>
      </c>
      <c r="M359" s="76" t="str">
        <f t="shared" si="50"/>
        <v/>
      </c>
      <c r="N359" s="76" t="str">
        <f t="shared" si="51"/>
        <v/>
      </c>
      <c r="O359" s="76" t="str">
        <f t="shared" si="52"/>
        <v/>
      </c>
      <c r="P359" s="76" t="str">
        <f t="shared" si="53"/>
        <v/>
      </c>
      <c r="Q359" s="76" t="str">
        <f t="shared" si="45"/>
        <v/>
      </c>
    </row>
    <row r="360" spans="1:17">
      <c r="A360" s="88"/>
      <c r="G360" s="88"/>
      <c r="H360" s="76" t="str">
        <f>IF(ISTEXT(VLOOKUP(G360,Rubrieken!A:B,2,FALSE)),VLOOKUP(G360,Rubrieken!A:B,2,FALSE),"")</f>
        <v/>
      </c>
      <c r="I360" s="87">
        <f t="shared" si="46"/>
        <v>0</v>
      </c>
      <c r="J360" s="76" t="str">
        <f t="shared" si="47"/>
        <v/>
      </c>
      <c r="K360" s="76" t="str">
        <f t="shared" si="48"/>
        <v/>
      </c>
      <c r="L360" s="152" t="str">
        <f t="shared" si="49"/>
        <v/>
      </c>
      <c r="M360" s="76" t="str">
        <f t="shared" si="50"/>
        <v/>
      </c>
      <c r="N360" s="76" t="str">
        <f t="shared" si="51"/>
        <v/>
      </c>
      <c r="O360" s="76" t="str">
        <f t="shared" si="52"/>
        <v/>
      </c>
      <c r="P360" s="76" t="str">
        <f t="shared" si="53"/>
        <v/>
      </c>
      <c r="Q360" s="76" t="str">
        <f t="shared" si="45"/>
        <v/>
      </c>
    </row>
    <row r="361" spans="1:17">
      <c r="A361" s="88"/>
      <c r="G361" s="88"/>
      <c r="H361" s="76" t="str">
        <f>IF(ISTEXT(VLOOKUP(G361,Rubrieken!A:B,2,FALSE)),VLOOKUP(G361,Rubrieken!A:B,2,FALSE),"")</f>
        <v/>
      </c>
      <c r="I361" s="87">
        <f t="shared" si="46"/>
        <v>0</v>
      </c>
      <c r="J361" s="76" t="str">
        <f t="shared" si="47"/>
        <v/>
      </c>
      <c r="K361" s="76" t="str">
        <f t="shared" si="48"/>
        <v/>
      </c>
      <c r="L361" s="152" t="str">
        <f t="shared" si="49"/>
        <v/>
      </c>
      <c r="M361" s="76" t="str">
        <f t="shared" si="50"/>
        <v/>
      </c>
      <c r="N361" s="76" t="str">
        <f t="shared" si="51"/>
        <v/>
      </c>
      <c r="O361" s="76" t="str">
        <f t="shared" si="52"/>
        <v/>
      </c>
      <c r="P361" s="76" t="str">
        <f t="shared" si="53"/>
        <v/>
      </c>
      <c r="Q361" s="76" t="str">
        <f t="shared" si="45"/>
        <v/>
      </c>
    </row>
    <row r="362" spans="1:17">
      <c r="A362" s="88"/>
      <c r="G362" s="88"/>
      <c r="H362" s="76" t="str">
        <f>IF(ISTEXT(VLOOKUP(G362,Rubrieken!A:B,2,FALSE)),VLOOKUP(G362,Rubrieken!A:B,2,FALSE),"")</f>
        <v/>
      </c>
      <c r="I362" s="87">
        <f t="shared" si="46"/>
        <v>0</v>
      </c>
      <c r="J362" s="76" t="str">
        <f t="shared" si="47"/>
        <v/>
      </c>
      <c r="K362" s="76" t="str">
        <f t="shared" si="48"/>
        <v/>
      </c>
      <c r="L362" s="152" t="str">
        <f t="shared" si="49"/>
        <v/>
      </c>
      <c r="M362" s="76" t="str">
        <f t="shared" si="50"/>
        <v/>
      </c>
      <c r="N362" s="76" t="str">
        <f t="shared" si="51"/>
        <v/>
      </c>
      <c r="O362" s="76" t="str">
        <f t="shared" si="52"/>
        <v/>
      </c>
      <c r="P362" s="76" t="str">
        <f t="shared" si="53"/>
        <v/>
      </c>
      <c r="Q362" s="76" t="str">
        <f t="shared" si="45"/>
        <v/>
      </c>
    </row>
    <row r="363" spans="1:17">
      <c r="A363" s="88"/>
      <c r="G363" s="88"/>
      <c r="H363" s="76" t="str">
        <f>IF(ISTEXT(VLOOKUP(G363,Rubrieken!A:B,2,FALSE)),VLOOKUP(G363,Rubrieken!A:B,2,FALSE),"")</f>
        <v/>
      </c>
      <c r="I363" s="87">
        <f t="shared" si="46"/>
        <v>0</v>
      </c>
      <c r="J363" s="76" t="str">
        <f t="shared" si="47"/>
        <v/>
      </c>
      <c r="K363" s="76" t="str">
        <f t="shared" si="48"/>
        <v/>
      </c>
      <c r="L363" s="152" t="str">
        <f t="shared" si="49"/>
        <v/>
      </c>
      <c r="M363" s="76" t="str">
        <f t="shared" si="50"/>
        <v/>
      </c>
      <c r="N363" s="76" t="str">
        <f t="shared" si="51"/>
        <v/>
      </c>
      <c r="O363" s="76" t="str">
        <f t="shared" si="52"/>
        <v/>
      </c>
      <c r="P363" s="76" t="str">
        <f t="shared" si="53"/>
        <v/>
      </c>
      <c r="Q363" s="76" t="str">
        <f t="shared" si="45"/>
        <v/>
      </c>
    </row>
    <row r="364" spans="1:17">
      <c r="A364" s="88"/>
      <c r="G364" s="88"/>
      <c r="H364" s="76" t="str">
        <f>IF(ISTEXT(VLOOKUP(G364,Rubrieken!A:B,2,FALSE)),VLOOKUP(G364,Rubrieken!A:B,2,FALSE),"")</f>
        <v/>
      </c>
      <c r="I364" s="87">
        <f t="shared" si="46"/>
        <v>0</v>
      </c>
      <c r="J364" s="76" t="str">
        <f t="shared" si="47"/>
        <v/>
      </c>
      <c r="K364" s="76" t="str">
        <f t="shared" si="48"/>
        <v/>
      </c>
      <c r="L364" s="152" t="str">
        <f t="shared" si="49"/>
        <v/>
      </c>
      <c r="M364" s="76" t="str">
        <f t="shared" si="50"/>
        <v/>
      </c>
      <c r="N364" s="76" t="str">
        <f t="shared" si="51"/>
        <v/>
      </c>
      <c r="O364" s="76" t="str">
        <f t="shared" si="52"/>
        <v/>
      </c>
      <c r="P364" s="76" t="str">
        <f t="shared" si="53"/>
        <v/>
      </c>
      <c r="Q364" s="76" t="str">
        <f t="shared" si="45"/>
        <v/>
      </c>
    </row>
    <row r="365" spans="1:17">
      <c r="A365" s="88"/>
      <c r="G365" s="88"/>
      <c r="H365" s="76" t="str">
        <f>IF(ISTEXT(VLOOKUP(G365,Rubrieken!A:B,2,FALSE)),VLOOKUP(G365,Rubrieken!A:B,2,FALSE),"")</f>
        <v/>
      </c>
      <c r="I365" s="87">
        <f t="shared" si="46"/>
        <v>0</v>
      </c>
      <c r="J365" s="76" t="str">
        <f t="shared" si="47"/>
        <v/>
      </c>
      <c r="K365" s="76" t="str">
        <f t="shared" si="48"/>
        <v/>
      </c>
      <c r="L365" s="152" t="str">
        <f t="shared" si="49"/>
        <v/>
      </c>
      <c r="M365" s="76" t="str">
        <f t="shared" si="50"/>
        <v/>
      </c>
      <c r="N365" s="76" t="str">
        <f t="shared" si="51"/>
        <v/>
      </c>
      <c r="O365" s="76" t="str">
        <f t="shared" si="52"/>
        <v/>
      </c>
      <c r="P365" s="76" t="str">
        <f t="shared" si="53"/>
        <v/>
      </c>
      <c r="Q365" s="76" t="str">
        <f t="shared" si="45"/>
        <v/>
      </c>
    </row>
    <row r="366" spans="1:17">
      <c r="A366" s="88"/>
      <c r="G366" s="88"/>
      <c r="H366" s="76" t="str">
        <f>IF(ISTEXT(VLOOKUP(G366,Rubrieken!A:B,2,FALSE)),VLOOKUP(G366,Rubrieken!A:B,2,FALSE),"")</f>
        <v/>
      </c>
      <c r="I366" s="87">
        <f t="shared" si="46"/>
        <v>0</v>
      </c>
      <c r="J366" s="76" t="str">
        <f t="shared" si="47"/>
        <v/>
      </c>
      <c r="K366" s="76" t="str">
        <f t="shared" si="48"/>
        <v/>
      </c>
      <c r="L366" s="152" t="str">
        <f t="shared" si="49"/>
        <v/>
      </c>
      <c r="M366" s="76" t="str">
        <f t="shared" si="50"/>
        <v/>
      </c>
      <c r="N366" s="76" t="str">
        <f t="shared" si="51"/>
        <v/>
      </c>
      <c r="O366" s="76" t="str">
        <f t="shared" si="52"/>
        <v/>
      </c>
      <c r="P366" s="76" t="str">
        <f t="shared" si="53"/>
        <v/>
      </c>
      <c r="Q366" s="76" t="str">
        <f t="shared" si="45"/>
        <v/>
      </c>
    </row>
    <row r="367" spans="1:17">
      <c r="A367" s="88"/>
      <c r="G367" s="88"/>
      <c r="H367" s="76" t="str">
        <f>IF(ISTEXT(VLOOKUP(G367,Rubrieken!A:B,2,FALSE)),VLOOKUP(G367,Rubrieken!A:B,2,FALSE),"")</f>
        <v/>
      </c>
      <c r="I367" s="87">
        <f t="shared" si="46"/>
        <v>0</v>
      </c>
      <c r="J367" s="76" t="str">
        <f t="shared" si="47"/>
        <v/>
      </c>
      <c r="K367" s="76" t="str">
        <f t="shared" si="48"/>
        <v/>
      </c>
      <c r="L367" s="152" t="str">
        <f t="shared" si="49"/>
        <v/>
      </c>
      <c r="M367" s="76" t="str">
        <f t="shared" si="50"/>
        <v/>
      </c>
      <c r="N367" s="76" t="str">
        <f t="shared" si="51"/>
        <v/>
      </c>
      <c r="O367" s="76" t="str">
        <f t="shared" si="52"/>
        <v/>
      </c>
      <c r="P367" s="76" t="str">
        <f t="shared" si="53"/>
        <v/>
      </c>
      <c r="Q367" s="76" t="str">
        <f t="shared" si="45"/>
        <v/>
      </c>
    </row>
    <row r="368" spans="1:17">
      <c r="A368" s="88"/>
      <c r="G368" s="88"/>
      <c r="H368" s="76" t="str">
        <f>IF(ISTEXT(VLOOKUP(G368,Rubrieken!A:B,2,FALSE)),VLOOKUP(G368,Rubrieken!A:B,2,FALSE),"")</f>
        <v/>
      </c>
      <c r="I368" s="87">
        <f t="shared" si="46"/>
        <v>0</v>
      </c>
      <c r="J368" s="76" t="str">
        <f t="shared" si="47"/>
        <v/>
      </c>
      <c r="K368" s="76" t="str">
        <f t="shared" si="48"/>
        <v/>
      </c>
      <c r="L368" s="152" t="str">
        <f t="shared" si="49"/>
        <v/>
      </c>
      <c r="M368" s="76" t="str">
        <f t="shared" si="50"/>
        <v/>
      </c>
      <c r="N368" s="76" t="str">
        <f t="shared" si="51"/>
        <v/>
      </c>
      <c r="O368" s="76" t="str">
        <f t="shared" si="52"/>
        <v/>
      </c>
      <c r="P368" s="76" t="str">
        <f t="shared" si="53"/>
        <v/>
      </c>
      <c r="Q368" s="76" t="str">
        <f t="shared" si="45"/>
        <v/>
      </c>
    </row>
    <row r="369" spans="1:17">
      <c r="A369" s="88"/>
      <c r="G369" s="88"/>
      <c r="H369" s="76" t="str">
        <f>IF(ISTEXT(VLOOKUP(G369,Rubrieken!A:B,2,FALSE)),VLOOKUP(G369,Rubrieken!A:B,2,FALSE),"")</f>
        <v/>
      </c>
      <c r="I369" s="87">
        <f t="shared" si="46"/>
        <v>0</v>
      </c>
      <c r="J369" s="76" t="str">
        <f t="shared" si="47"/>
        <v/>
      </c>
      <c r="K369" s="76" t="str">
        <f t="shared" si="48"/>
        <v/>
      </c>
      <c r="L369" s="152" t="str">
        <f t="shared" si="49"/>
        <v/>
      </c>
      <c r="M369" s="76" t="str">
        <f t="shared" si="50"/>
        <v/>
      </c>
      <c r="N369" s="76" t="str">
        <f t="shared" si="51"/>
        <v/>
      </c>
      <c r="O369" s="76" t="str">
        <f t="shared" si="52"/>
        <v/>
      </c>
      <c r="P369" s="76" t="str">
        <f t="shared" si="53"/>
        <v/>
      </c>
      <c r="Q369" s="76" t="str">
        <f t="shared" si="45"/>
        <v/>
      </c>
    </row>
    <row r="370" spans="1:17">
      <c r="A370" s="88"/>
      <c r="G370" s="88"/>
      <c r="H370" s="76" t="str">
        <f>IF(ISTEXT(VLOOKUP(G370,Rubrieken!A:B,2,FALSE)),VLOOKUP(G370,Rubrieken!A:B,2,FALSE),"")</f>
        <v/>
      </c>
      <c r="I370" s="87">
        <f t="shared" si="46"/>
        <v>0</v>
      </c>
      <c r="J370" s="76" t="str">
        <f t="shared" si="47"/>
        <v/>
      </c>
      <c r="K370" s="76" t="str">
        <f t="shared" si="48"/>
        <v/>
      </c>
      <c r="L370" s="152" t="str">
        <f t="shared" si="49"/>
        <v/>
      </c>
      <c r="M370" s="76" t="str">
        <f t="shared" si="50"/>
        <v/>
      </c>
      <c r="N370" s="76" t="str">
        <f t="shared" si="51"/>
        <v/>
      </c>
      <c r="O370" s="76" t="str">
        <f t="shared" si="52"/>
        <v/>
      </c>
      <c r="P370" s="76" t="str">
        <f t="shared" si="53"/>
        <v/>
      </c>
      <c r="Q370" s="76" t="str">
        <f t="shared" si="45"/>
        <v/>
      </c>
    </row>
    <row r="371" spans="1:17">
      <c r="A371" s="88"/>
      <c r="G371" s="88"/>
      <c r="H371" s="76" t="str">
        <f>IF(ISTEXT(VLOOKUP(G371,Rubrieken!A:B,2,FALSE)),VLOOKUP(G371,Rubrieken!A:B,2,FALSE),"")</f>
        <v/>
      </c>
      <c r="I371" s="87">
        <f t="shared" si="46"/>
        <v>0</v>
      </c>
      <c r="J371" s="76" t="str">
        <f t="shared" si="47"/>
        <v/>
      </c>
      <c r="K371" s="76" t="str">
        <f t="shared" si="48"/>
        <v/>
      </c>
      <c r="L371" s="152" t="str">
        <f t="shared" si="49"/>
        <v/>
      </c>
      <c r="M371" s="76" t="str">
        <f t="shared" si="50"/>
        <v/>
      </c>
      <c r="N371" s="76" t="str">
        <f t="shared" si="51"/>
        <v/>
      </c>
      <c r="O371" s="76" t="str">
        <f t="shared" si="52"/>
        <v/>
      </c>
      <c r="P371" s="76" t="str">
        <f t="shared" si="53"/>
        <v/>
      </c>
      <c r="Q371" s="76" t="str">
        <f t="shared" si="45"/>
        <v/>
      </c>
    </row>
    <row r="372" spans="1:17">
      <c r="A372" s="88"/>
      <c r="G372" s="88"/>
      <c r="H372" s="76" t="str">
        <f>IF(ISTEXT(VLOOKUP(G372,Rubrieken!A:B,2,FALSE)),VLOOKUP(G372,Rubrieken!A:B,2,FALSE),"")</f>
        <v/>
      </c>
      <c r="I372" s="87">
        <f t="shared" si="46"/>
        <v>0</v>
      </c>
      <c r="J372" s="76" t="str">
        <f t="shared" si="47"/>
        <v/>
      </c>
      <c r="K372" s="76" t="str">
        <f t="shared" si="48"/>
        <v/>
      </c>
      <c r="L372" s="152" t="str">
        <f t="shared" si="49"/>
        <v/>
      </c>
      <c r="M372" s="76" t="str">
        <f t="shared" si="50"/>
        <v/>
      </c>
      <c r="N372" s="76" t="str">
        <f t="shared" si="51"/>
        <v/>
      </c>
      <c r="O372" s="76" t="str">
        <f t="shared" si="52"/>
        <v/>
      </c>
      <c r="P372" s="76" t="str">
        <f t="shared" si="53"/>
        <v/>
      </c>
      <c r="Q372" s="76" t="str">
        <f t="shared" si="45"/>
        <v/>
      </c>
    </row>
    <row r="373" spans="1:17">
      <c r="A373" s="88"/>
      <c r="G373" s="88"/>
      <c r="H373" s="76" t="str">
        <f>IF(ISTEXT(VLOOKUP(G373,Rubrieken!A:B,2,FALSE)),VLOOKUP(G373,Rubrieken!A:B,2,FALSE),"")</f>
        <v/>
      </c>
      <c r="I373" s="87">
        <f t="shared" si="46"/>
        <v>0</v>
      </c>
      <c r="J373" s="76" t="str">
        <f t="shared" si="47"/>
        <v/>
      </c>
      <c r="K373" s="76" t="str">
        <f t="shared" si="48"/>
        <v/>
      </c>
      <c r="L373" s="152" t="str">
        <f t="shared" si="49"/>
        <v/>
      </c>
      <c r="M373" s="76" t="str">
        <f t="shared" si="50"/>
        <v/>
      </c>
      <c r="N373" s="76" t="str">
        <f t="shared" si="51"/>
        <v/>
      </c>
      <c r="O373" s="76" t="str">
        <f t="shared" si="52"/>
        <v/>
      </c>
      <c r="P373" s="76" t="str">
        <f t="shared" si="53"/>
        <v/>
      </c>
      <c r="Q373" s="76" t="str">
        <f t="shared" si="45"/>
        <v/>
      </c>
    </row>
    <row r="374" spans="1:17">
      <c r="A374" s="88"/>
      <c r="G374" s="88"/>
      <c r="H374" s="76" t="str">
        <f>IF(ISTEXT(VLOOKUP(G374,Rubrieken!A:B,2,FALSE)),VLOOKUP(G374,Rubrieken!A:B,2,FALSE),"")</f>
        <v/>
      </c>
      <c r="I374" s="87">
        <f t="shared" si="46"/>
        <v>0</v>
      </c>
      <c r="J374" s="76" t="str">
        <f t="shared" si="47"/>
        <v/>
      </c>
      <c r="K374" s="76" t="str">
        <f t="shared" si="48"/>
        <v/>
      </c>
      <c r="L374" s="152" t="str">
        <f t="shared" si="49"/>
        <v/>
      </c>
      <c r="M374" s="76" t="str">
        <f t="shared" si="50"/>
        <v/>
      </c>
      <c r="N374" s="76" t="str">
        <f t="shared" si="51"/>
        <v/>
      </c>
      <c r="O374" s="76" t="str">
        <f t="shared" si="52"/>
        <v/>
      </c>
      <c r="P374" s="76" t="str">
        <f t="shared" si="53"/>
        <v/>
      </c>
      <c r="Q374" s="76" t="str">
        <f t="shared" si="45"/>
        <v/>
      </c>
    </row>
    <row r="375" spans="1:17">
      <c r="A375" s="88"/>
      <c r="G375" s="88"/>
      <c r="H375" s="76" t="str">
        <f>IF(ISTEXT(VLOOKUP(G375,Rubrieken!A:B,2,FALSE)),VLOOKUP(G375,Rubrieken!A:B,2,FALSE),"")</f>
        <v/>
      </c>
      <c r="I375" s="87">
        <f t="shared" si="46"/>
        <v>0</v>
      </c>
      <c r="J375" s="76" t="str">
        <f t="shared" si="47"/>
        <v/>
      </c>
      <c r="K375" s="76" t="str">
        <f t="shared" si="48"/>
        <v/>
      </c>
      <c r="L375" s="152" t="str">
        <f t="shared" si="49"/>
        <v/>
      </c>
      <c r="M375" s="76" t="str">
        <f t="shared" si="50"/>
        <v/>
      </c>
      <c r="N375" s="76" t="str">
        <f t="shared" si="51"/>
        <v/>
      </c>
      <c r="O375" s="76" t="str">
        <f t="shared" si="52"/>
        <v/>
      </c>
      <c r="P375" s="76" t="str">
        <f t="shared" si="53"/>
        <v/>
      </c>
      <c r="Q375" s="76" t="str">
        <f t="shared" si="45"/>
        <v/>
      </c>
    </row>
    <row r="376" spans="1:17">
      <c r="A376" s="88"/>
      <c r="G376" s="88"/>
      <c r="H376" s="76" t="str">
        <f>IF(ISTEXT(VLOOKUP(G376,Rubrieken!A:B,2,FALSE)),VLOOKUP(G376,Rubrieken!A:B,2,FALSE),"")</f>
        <v/>
      </c>
      <c r="I376" s="87">
        <f t="shared" si="46"/>
        <v>0</v>
      </c>
      <c r="J376" s="76" t="str">
        <f t="shared" si="47"/>
        <v/>
      </c>
      <c r="K376" s="76" t="str">
        <f t="shared" si="48"/>
        <v/>
      </c>
      <c r="L376" s="152" t="str">
        <f t="shared" si="49"/>
        <v/>
      </c>
      <c r="M376" s="76" t="str">
        <f t="shared" si="50"/>
        <v/>
      </c>
      <c r="N376" s="76" t="str">
        <f t="shared" si="51"/>
        <v/>
      </c>
      <c r="O376" s="76" t="str">
        <f t="shared" si="52"/>
        <v/>
      </c>
      <c r="P376" s="76" t="str">
        <f t="shared" si="53"/>
        <v/>
      </c>
      <c r="Q376" s="76" t="str">
        <f t="shared" si="45"/>
        <v/>
      </c>
    </row>
    <row r="377" spans="1:17">
      <c r="A377" s="88"/>
      <c r="G377" s="88"/>
      <c r="H377" s="76" t="str">
        <f>IF(ISTEXT(VLOOKUP(G377,Rubrieken!A:B,2,FALSE)),VLOOKUP(G377,Rubrieken!A:B,2,FALSE),"")</f>
        <v/>
      </c>
      <c r="I377" s="87">
        <f t="shared" si="46"/>
        <v>0</v>
      </c>
      <c r="J377" s="76" t="str">
        <f t="shared" si="47"/>
        <v/>
      </c>
      <c r="K377" s="76" t="str">
        <f t="shared" si="48"/>
        <v/>
      </c>
      <c r="L377" s="152" t="str">
        <f t="shared" si="49"/>
        <v/>
      </c>
      <c r="M377" s="76" t="str">
        <f t="shared" si="50"/>
        <v/>
      </c>
      <c r="N377" s="76" t="str">
        <f t="shared" si="51"/>
        <v/>
      </c>
      <c r="O377" s="76" t="str">
        <f t="shared" si="52"/>
        <v/>
      </c>
      <c r="P377" s="76" t="str">
        <f t="shared" si="53"/>
        <v/>
      </c>
      <c r="Q377" s="76" t="str">
        <f t="shared" si="45"/>
        <v/>
      </c>
    </row>
    <row r="378" spans="1:17">
      <c r="A378" s="88"/>
      <c r="G378" s="88"/>
      <c r="H378" s="76" t="str">
        <f>IF(ISTEXT(VLOOKUP(G378,Rubrieken!A:B,2,FALSE)),VLOOKUP(G378,Rubrieken!A:B,2,FALSE),"")</f>
        <v/>
      </c>
      <c r="I378" s="87">
        <f t="shared" si="46"/>
        <v>0</v>
      </c>
      <c r="J378" s="76" t="str">
        <f t="shared" si="47"/>
        <v/>
      </c>
      <c r="K378" s="76" t="str">
        <f t="shared" si="48"/>
        <v/>
      </c>
      <c r="L378" s="152" t="str">
        <f t="shared" si="49"/>
        <v/>
      </c>
      <c r="M378" s="76" t="str">
        <f t="shared" si="50"/>
        <v/>
      </c>
      <c r="N378" s="76" t="str">
        <f t="shared" si="51"/>
        <v/>
      </c>
      <c r="O378" s="76" t="str">
        <f t="shared" si="52"/>
        <v/>
      </c>
      <c r="P378" s="76" t="str">
        <f t="shared" si="53"/>
        <v/>
      </c>
      <c r="Q378" s="76" t="str">
        <f t="shared" si="45"/>
        <v/>
      </c>
    </row>
    <row r="379" spans="1:17">
      <c r="A379" s="88"/>
      <c r="G379" s="88"/>
      <c r="H379" s="76" t="str">
        <f>IF(ISTEXT(VLOOKUP(G379,Rubrieken!A:B,2,FALSE)),VLOOKUP(G379,Rubrieken!A:B,2,FALSE),"")</f>
        <v/>
      </c>
      <c r="I379" s="87">
        <f t="shared" si="46"/>
        <v>0</v>
      </c>
      <c r="J379" s="76" t="str">
        <f t="shared" si="47"/>
        <v/>
      </c>
      <c r="K379" s="76" t="str">
        <f t="shared" si="48"/>
        <v/>
      </c>
      <c r="L379" s="152" t="str">
        <f t="shared" si="49"/>
        <v/>
      </c>
      <c r="M379" s="76" t="str">
        <f t="shared" si="50"/>
        <v/>
      </c>
      <c r="N379" s="76" t="str">
        <f t="shared" si="51"/>
        <v/>
      </c>
      <c r="O379" s="76" t="str">
        <f t="shared" si="52"/>
        <v/>
      </c>
      <c r="P379" s="76" t="str">
        <f t="shared" si="53"/>
        <v/>
      </c>
      <c r="Q379" s="76" t="str">
        <f t="shared" si="45"/>
        <v/>
      </c>
    </row>
    <row r="380" spans="1:17">
      <c r="A380" s="88"/>
      <c r="G380" s="88"/>
      <c r="H380" s="76" t="str">
        <f>IF(ISTEXT(VLOOKUP(G380,Rubrieken!A:B,2,FALSE)),VLOOKUP(G380,Rubrieken!A:B,2,FALSE),"")</f>
        <v/>
      </c>
      <c r="I380" s="87">
        <f t="shared" si="46"/>
        <v>0</v>
      </c>
      <c r="J380" s="76" t="str">
        <f t="shared" si="47"/>
        <v/>
      </c>
      <c r="K380" s="76" t="str">
        <f t="shared" si="48"/>
        <v/>
      </c>
      <c r="L380" s="152" t="str">
        <f t="shared" si="49"/>
        <v/>
      </c>
      <c r="M380" s="76" t="str">
        <f t="shared" si="50"/>
        <v/>
      </c>
      <c r="N380" s="76" t="str">
        <f t="shared" si="51"/>
        <v/>
      </c>
      <c r="O380" s="76" t="str">
        <f t="shared" si="52"/>
        <v/>
      </c>
      <c r="P380" s="76" t="str">
        <f t="shared" si="53"/>
        <v/>
      </c>
      <c r="Q380" s="76" t="str">
        <f t="shared" si="45"/>
        <v/>
      </c>
    </row>
    <row r="381" spans="1:17">
      <c r="A381" s="88"/>
      <c r="G381" s="88"/>
      <c r="H381" s="76" t="str">
        <f>IF(ISTEXT(VLOOKUP(G381,Rubrieken!A:B,2,FALSE)),VLOOKUP(G381,Rubrieken!A:B,2,FALSE),"")</f>
        <v/>
      </c>
      <c r="I381" s="87">
        <f t="shared" si="46"/>
        <v>0</v>
      </c>
      <c r="J381" s="76" t="str">
        <f t="shared" si="47"/>
        <v/>
      </c>
      <c r="K381" s="76" t="str">
        <f t="shared" si="48"/>
        <v/>
      </c>
      <c r="L381" s="152" t="str">
        <f t="shared" si="49"/>
        <v/>
      </c>
      <c r="M381" s="76" t="str">
        <f t="shared" si="50"/>
        <v/>
      </c>
      <c r="N381" s="76" t="str">
        <f t="shared" si="51"/>
        <v/>
      </c>
      <c r="O381" s="76" t="str">
        <f t="shared" si="52"/>
        <v/>
      </c>
      <c r="P381" s="76" t="str">
        <f t="shared" si="53"/>
        <v/>
      </c>
      <c r="Q381" s="76" t="str">
        <f t="shared" si="45"/>
        <v/>
      </c>
    </row>
    <row r="382" spans="1:17">
      <c r="A382" s="88"/>
      <c r="G382" s="88"/>
      <c r="H382" s="76" t="str">
        <f>IF(ISTEXT(VLOOKUP(G382,Rubrieken!A:B,2,FALSE)),VLOOKUP(G382,Rubrieken!A:B,2,FALSE),"")</f>
        <v/>
      </c>
      <c r="I382" s="87">
        <f t="shared" si="46"/>
        <v>0</v>
      </c>
      <c r="J382" s="76" t="str">
        <f t="shared" si="47"/>
        <v/>
      </c>
      <c r="K382" s="76" t="str">
        <f t="shared" si="48"/>
        <v/>
      </c>
      <c r="L382" s="152" t="str">
        <f t="shared" si="49"/>
        <v/>
      </c>
      <c r="M382" s="76" t="str">
        <f t="shared" si="50"/>
        <v/>
      </c>
      <c r="N382" s="76" t="str">
        <f t="shared" si="51"/>
        <v/>
      </c>
      <c r="O382" s="76" t="str">
        <f t="shared" si="52"/>
        <v/>
      </c>
      <c r="P382" s="76" t="str">
        <f t="shared" si="53"/>
        <v/>
      </c>
      <c r="Q382" s="76" t="str">
        <f t="shared" si="45"/>
        <v/>
      </c>
    </row>
    <row r="383" spans="1:17">
      <c r="A383" s="88"/>
      <c r="G383" s="88"/>
      <c r="H383" s="76" t="str">
        <f>IF(ISTEXT(VLOOKUP(G383,Rubrieken!A:B,2,FALSE)),VLOOKUP(G383,Rubrieken!A:B,2,FALSE),"")</f>
        <v/>
      </c>
      <c r="I383" s="87">
        <f t="shared" si="46"/>
        <v>0</v>
      </c>
      <c r="J383" s="76" t="str">
        <f t="shared" si="47"/>
        <v/>
      </c>
      <c r="K383" s="76" t="str">
        <f t="shared" si="48"/>
        <v/>
      </c>
      <c r="L383" s="152" t="str">
        <f t="shared" si="49"/>
        <v/>
      </c>
      <c r="M383" s="76" t="str">
        <f t="shared" si="50"/>
        <v/>
      </c>
      <c r="N383" s="76" t="str">
        <f t="shared" si="51"/>
        <v/>
      </c>
      <c r="O383" s="76" t="str">
        <f t="shared" si="52"/>
        <v/>
      </c>
      <c r="P383" s="76" t="str">
        <f t="shared" si="53"/>
        <v/>
      </c>
      <c r="Q383" s="76" t="str">
        <f t="shared" si="45"/>
        <v/>
      </c>
    </row>
    <row r="384" spans="1:17">
      <c r="A384" s="88"/>
      <c r="G384" s="88"/>
      <c r="H384" s="76" t="str">
        <f>IF(ISTEXT(VLOOKUP(G384,Rubrieken!A:B,2,FALSE)),VLOOKUP(G384,Rubrieken!A:B,2,FALSE),"")</f>
        <v/>
      </c>
      <c r="I384" s="87">
        <f t="shared" si="46"/>
        <v>0</v>
      </c>
      <c r="J384" s="76" t="str">
        <f t="shared" si="47"/>
        <v/>
      </c>
      <c r="K384" s="76" t="str">
        <f t="shared" si="48"/>
        <v/>
      </c>
      <c r="L384" s="152" t="str">
        <f t="shared" si="49"/>
        <v/>
      </c>
      <c r="M384" s="76" t="str">
        <f t="shared" si="50"/>
        <v/>
      </c>
      <c r="N384" s="76" t="str">
        <f t="shared" si="51"/>
        <v/>
      </c>
      <c r="O384" s="76" t="str">
        <f t="shared" si="52"/>
        <v/>
      </c>
      <c r="P384" s="76" t="str">
        <f t="shared" si="53"/>
        <v/>
      </c>
      <c r="Q384" s="76" t="str">
        <f t="shared" si="45"/>
        <v/>
      </c>
    </row>
    <row r="385" spans="1:17">
      <c r="A385" s="88"/>
      <c r="G385" s="88"/>
      <c r="H385" s="76" t="str">
        <f>IF(ISTEXT(VLOOKUP(G385,Rubrieken!A:B,2,FALSE)),VLOOKUP(G385,Rubrieken!A:B,2,FALSE),"")</f>
        <v/>
      </c>
      <c r="I385" s="87">
        <f t="shared" si="46"/>
        <v>0</v>
      </c>
      <c r="J385" s="76" t="str">
        <f t="shared" si="47"/>
        <v/>
      </c>
      <c r="K385" s="76" t="str">
        <f t="shared" si="48"/>
        <v/>
      </c>
      <c r="L385" s="152" t="str">
        <f t="shared" si="49"/>
        <v/>
      </c>
      <c r="M385" s="76" t="str">
        <f t="shared" si="50"/>
        <v/>
      </c>
      <c r="N385" s="76" t="str">
        <f t="shared" si="51"/>
        <v/>
      </c>
      <c r="O385" s="76" t="str">
        <f t="shared" si="52"/>
        <v/>
      </c>
      <c r="P385" s="76" t="str">
        <f t="shared" si="53"/>
        <v/>
      </c>
      <c r="Q385" s="76" t="str">
        <f t="shared" si="45"/>
        <v/>
      </c>
    </row>
    <row r="386" spans="1:17">
      <c r="A386" s="88"/>
      <c r="G386" s="88"/>
      <c r="H386" s="76" t="str">
        <f>IF(ISTEXT(VLOOKUP(G386,Rubrieken!A:B,2,FALSE)),VLOOKUP(G386,Rubrieken!A:B,2,FALSE),"")</f>
        <v/>
      </c>
      <c r="I386" s="87">
        <f t="shared" si="46"/>
        <v>0</v>
      </c>
      <c r="J386" s="76" t="str">
        <f t="shared" si="47"/>
        <v/>
      </c>
      <c r="K386" s="76" t="str">
        <f t="shared" si="48"/>
        <v/>
      </c>
      <c r="L386" s="152" t="str">
        <f t="shared" si="49"/>
        <v/>
      </c>
      <c r="M386" s="76" t="str">
        <f t="shared" si="50"/>
        <v/>
      </c>
      <c r="N386" s="76" t="str">
        <f t="shared" si="51"/>
        <v/>
      </c>
      <c r="O386" s="76" t="str">
        <f t="shared" si="52"/>
        <v/>
      </c>
      <c r="P386" s="76" t="str">
        <f t="shared" si="53"/>
        <v/>
      </c>
      <c r="Q386" s="76" t="str">
        <f t="shared" si="45"/>
        <v/>
      </c>
    </row>
    <row r="387" spans="1:17">
      <c r="A387" s="88"/>
      <c r="G387" s="88"/>
      <c r="H387" s="76" t="str">
        <f>IF(ISTEXT(VLOOKUP(G387,Rubrieken!A:B,2,FALSE)),VLOOKUP(G387,Rubrieken!A:B,2,FALSE),"")</f>
        <v/>
      </c>
      <c r="I387" s="87">
        <f t="shared" si="46"/>
        <v>0</v>
      </c>
      <c r="J387" s="76" t="str">
        <f t="shared" si="47"/>
        <v/>
      </c>
      <c r="K387" s="76" t="str">
        <f t="shared" si="48"/>
        <v/>
      </c>
      <c r="L387" s="152" t="str">
        <f t="shared" si="49"/>
        <v/>
      </c>
      <c r="M387" s="76" t="str">
        <f t="shared" si="50"/>
        <v/>
      </c>
      <c r="N387" s="76" t="str">
        <f t="shared" si="51"/>
        <v/>
      </c>
      <c r="O387" s="76" t="str">
        <f t="shared" si="52"/>
        <v/>
      </c>
      <c r="P387" s="76" t="str">
        <f t="shared" si="53"/>
        <v/>
      </c>
      <c r="Q387" s="76" t="str">
        <f t="shared" si="45"/>
        <v/>
      </c>
    </row>
    <row r="388" spans="1:17">
      <c r="A388" s="88"/>
      <c r="G388" s="88"/>
      <c r="H388" s="76" t="str">
        <f>IF(ISTEXT(VLOOKUP(G388,Rubrieken!A:B,2,FALSE)),VLOOKUP(G388,Rubrieken!A:B,2,FALSE),"")</f>
        <v/>
      </c>
      <c r="I388" s="87">
        <f t="shared" si="46"/>
        <v>0</v>
      </c>
      <c r="J388" s="76" t="str">
        <f t="shared" si="47"/>
        <v/>
      </c>
      <c r="K388" s="76" t="str">
        <f t="shared" si="48"/>
        <v/>
      </c>
      <c r="L388" s="152" t="str">
        <f t="shared" si="49"/>
        <v/>
      </c>
      <c r="M388" s="76" t="str">
        <f t="shared" si="50"/>
        <v/>
      </c>
      <c r="N388" s="76" t="str">
        <f t="shared" si="51"/>
        <v/>
      </c>
      <c r="O388" s="76" t="str">
        <f t="shared" si="52"/>
        <v/>
      </c>
      <c r="P388" s="76" t="str">
        <f t="shared" si="53"/>
        <v/>
      </c>
      <c r="Q388" s="76" t="str">
        <f t="shared" si="45"/>
        <v/>
      </c>
    </row>
    <row r="389" spans="1:17">
      <c r="A389" s="88"/>
      <c r="G389" s="88"/>
      <c r="H389" s="76" t="str">
        <f>IF(ISTEXT(VLOOKUP(G389,Rubrieken!A:B,2,FALSE)),VLOOKUP(G389,Rubrieken!A:B,2,FALSE),"")</f>
        <v/>
      </c>
      <c r="I389" s="87">
        <f t="shared" si="46"/>
        <v>0</v>
      </c>
      <c r="J389" s="76" t="str">
        <f t="shared" si="47"/>
        <v/>
      </c>
      <c r="K389" s="76" t="str">
        <f t="shared" si="48"/>
        <v/>
      </c>
      <c r="L389" s="152" t="str">
        <f t="shared" si="49"/>
        <v/>
      </c>
      <c r="M389" s="76" t="str">
        <f t="shared" si="50"/>
        <v/>
      </c>
      <c r="N389" s="76" t="str">
        <f t="shared" si="51"/>
        <v/>
      </c>
      <c r="O389" s="76" t="str">
        <f t="shared" si="52"/>
        <v/>
      </c>
      <c r="P389" s="76" t="str">
        <f t="shared" si="53"/>
        <v/>
      </c>
      <c r="Q389" s="76" t="str">
        <f t="shared" si="45"/>
        <v/>
      </c>
    </row>
    <row r="390" spans="1:17">
      <c r="A390" s="88"/>
      <c r="G390" s="88"/>
      <c r="H390" s="76" t="str">
        <f>IF(ISTEXT(VLOOKUP(G390,Rubrieken!A:B,2,FALSE)),VLOOKUP(G390,Rubrieken!A:B,2,FALSE),"")</f>
        <v/>
      </c>
      <c r="I390" s="87">
        <f t="shared" si="46"/>
        <v>0</v>
      </c>
      <c r="J390" s="76" t="str">
        <f t="shared" si="47"/>
        <v/>
      </c>
      <c r="K390" s="76" t="str">
        <f t="shared" si="48"/>
        <v/>
      </c>
      <c r="L390" s="152" t="str">
        <f t="shared" si="49"/>
        <v/>
      </c>
      <c r="M390" s="76" t="str">
        <f t="shared" si="50"/>
        <v/>
      </c>
      <c r="N390" s="76" t="str">
        <f t="shared" si="51"/>
        <v/>
      </c>
      <c r="O390" s="76" t="str">
        <f t="shared" si="52"/>
        <v/>
      </c>
      <c r="P390" s="76" t="str">
        <f t="shared" si="53"/>
        <v/>
      </c>
      <c r="Q390" s="76" t="str">
        <f t="shared" si="45"/>
        <v/>
      </c>
    </row>
    <row r="391" spans="1:17">
      <c r="A391" s="88"/>
      <c r="G391" s="88"/>
      <c r="H391" s="76" t="str">
        <f>IF(ISTEXT(VLOOKUP(G391,Rubrieken!A:B,2,FALSE)),VLOOKUP(G391,Rubrieken!A:B,2,FALSE),"")</f>
        <v/>
      </c>
      <c r="I391" s="87">
        <f t="shared" si="46"/>
        <v>0</v>
      </c>
      <c r="J391" s="76" t="str">
        <f t="shared" si="47"/>
        <v/>
      </c>
      <c r="K391" s="76" t="str">
        <f t="shared" si="48"/>
        <v/>
      </c>
      <c r="L391" s="152" t="str">
        <f t="shared" si="49"/>
        <v/>
      </c>
      <c r="M391" s="76" t="str">
        <f t="shared" si="50"/>
        <v/>
      </c>
      <c r="N391" s="76" t="str">
        <f t="shared" si="51"/>
        <v/>
      </c>
      <c r="O391" s="76" t="str">
        <f t="shared" si="52"/>
        <v/>
      </c>
      <c r="P391" s="76" t="str">
        <f t="shared" si="53"/>
        <v/>
      </c>
      <c r="Q391" s="76" t="str">
        <f t="shared" ref="Q391:Q454" si="54">IF(B391="","",CEILING(MONTH(B391)/3,1))</f>
        <v/>
      </c>
    </row>
    <row r="392" spans="1:17">
      <c r="A392" s="88"/>
      <c r="G392" s="88"/>
      <c r="H392" s="76" t="str">
        <f>IF(ISTEXT(VLOOKUP(G392,Rubrieken!A:B,2,FALSE)),VLOOKUP(G392,Rubrieken!A:B,2,FALSE),"")</f>
        <v/>
      </c>
      <c r="I392" s="87">
        <f t="shared" ref="I392:I455" si="55">D392-E392+F392</f>
        <v>0</v>
      </c>
      <c r="J392" s="76" t="str">
        <f t="shared" ref="J392:J455" si="56">CONCATENATE(K392,L392,M392,N392,O392,P392)</f>
        <v/>
      </c>
      <c r="K392" s="76" t="str">
        <f t="shared" ref="K392:K455" si="57">IF(AND(D392=0,E392=0),"",IF(H392="","Er is nog geen rubriek ingevuld. ",""))</f>
        <v/>
      </c>
      <c r="L392" s="152" t="str">
        <f t="shared" ref="L392:L455" si="58">IF(AND(ISNUMBER(D392),ISNUMBER(E392),(D392*E392)^2&gt;0),"Bedrag in en uit zijn beiden ingevuld. ","")</f>
        <v/>
      </c>
      <c r="M392" s="76" t="str">
        <f t="shared" ref="M392:M455" si="59">IF(AND(D392&gt;0,ISNUMBER(F392)),"Geen btw bij bank inkomsten. ","")</f>
        <v/>
      </c>
      <c r="N392" s="76" t="str">
        <f t="shared" ref="N392:N455" si="60">IF(ISNUMBER(E392),IF(F392/0.182&gt;E392,"Btw is groter dan 21%. ",""),"")</f>
        <v/>
      </c>
      <c r="O392" s="76" t="str">
        <f t="shared" ref="O392:O455" si="61">IF(I392=0,"",IF(Q392="","Geen datum ingevuld. ",""))</f>
        <v/>
      </c>
      <c r="P392" s="76" t="str">
        <f t="shared" ref="P392:P455" si="62">IF(I392&lt;&gt;0,IF(CONCATENATE(K392,L392,M392,N392,O392)="","Hele regel is goed!",""),"")</f>
        <v/>
      </c>
      <c r="Q392" s="76" t="str">
        <f t="shared" si="54"/>
        <v/>
      </c>
    </row>
    <row r="393" spans="1:17">
      <c r="A393" s="88"/>
      <c r="G393" s="88"/>
      <c r="H393" s="76" t="str">
        <f>IF(ISTEXT(VLOOKUP(G393,Rubrieken!A:B,2,FALSE)),VLOOKUP(G393,Rubrieken!A:B,2,FALSE),"")</f>
        <v/>
      </c>
      <c r="I393" s="87">
        <f t="shared" si="55"/>
        <v>0</v>
      </c>
      <c r="J393" s="76" t="str">
        <f t="shared" si="56"/>
        <v/>
      </c>
      <c r="K393" s="76" t="str">
        <f t="shared" si="57"/>
        <v/>
      </c>
      <c r="L393" s="152" t="str">
        <f t="shared" si="58"/>
        <v/>
      </c>
      <c r="M393" s="76" t="str">
        <f t="shared" si="59"/>
        <v/>
      </c>
      <c r="N393" s="76" t="str">
        <f t="shared" si="60"/>
        <v/>
      </c>
      <c r="O393" s="76" t="str">
        <f t="shared" si="61"/>
        <v/>
      </c>
      <c r="P393" s="76" t="str">
        <f t="shared" si="62"/>
        <v/>
      </c>
      <c r="Q393" s="76" t="str">
        <f t="shared" si="54"/>
        <v/>
      </c>
    </row>
    <row r="394" spans="1:17">
      <c r="A394" s="88"/>
      <c r="G394" s="88"/>
      <c r="H394" s="76" t="str">
        <f>IF(ISTEXT(VLOOKUP(G394,Rubrieken!A:B,2,FALSE)),VLOOKUP(G394,Rubrieken!A:B,2,FALSE),"")</f>
        <v/>
      </c>
      <c r="I394" s="87">
        <f t="shared" si="55"/>
        <v>0</v>
      </c>
      <c r="J394" s="76" t="str">
        <f t="shared" si="56"/>
        <v/>
      </c>
      <c r="K394" s="76" t="str">
        <f t="shared" si="57"/>
        <v/>
      </c>
      <c r="L394" s="152" t="str">
        <f t="shared" si="58"/>
        <v/>
      </c>
      <c r="M394" s="76" t="str">
        <f t="shared" si="59"/>
        <v/>
      </c>
      <c r="N394" s="76" t="str">
        <f t="shared" si="60"/>
        <v/>
      </c>
      <c r="O394" s="76" t="str">
        <f t="shared" si="61"/>
        <v/>
      </c>
      <c r="P394" s="76" t="str">
        <f t="shared" si="62"/>
        <v/>
      </c>
      <c r="Q394" s="76" t="str">
        <f t="shared" si="54"/>
        <v/>
      </c>
    </row>
    <row r="395" spans="1:17">
      <c r="A395" s="88"/>
      <c r="G395" s="88"/>
      <c r="H395" s="76" t="str">
        <f>IF(ISTEXT(VLOOKUP(G395,Rubrieken!A:B,2,FALSE)),VLOOKUP(G395,Rubrieken!A:B,2,FALSE),"")</f>
        <v/>
      </c>
      <c r="I395" s="87">
        <f t="shared" si="55"/>
        <v>0</v>
      </c>
      <c r="J395" s="76" t="str">
        <f t="shared" si="56"/>
        <v/>
      </c>
      <c r="K395" s="76" t="str">
        <f t="shared" si="57"/>
        <v/>
      </c>
      <c r="L395" s="152" t="str">
        <f t="shared" si="58"/>
        <v/>
      </c>
      <c r="M395" s="76" t="str">
        <f t="shared" si="59"/>
        <v/>
      </c>
      <c r="N395" s="76" t="str">
        <f t="shared" si="60"/>
        <v/>
      </c>
      <c r="O395" s="76" t="str">
        <f t="shared" si="61"/>
        <v/>
      </c>
      <c r="P395" s="76" t="str">
        <f t="shared" si="62"/>
        <v/>
      </c>
      <c r="Q395" s="76" t="str">
        <f t="shared" si="54"/>
        <v/>
      </c>
    </row>
    <row r="396" spans="1:17">
      <c r="A396" s="88"/>
      <c r="G396" s="88"/>
      <c r="H396" s="76" t="str">
        <f>IF(ISTEXT(VLOOKUP(G396,Rubrieken!A:B,2,FALSE)),VLOOKUP(G396,Rubrieken!A:B,2,FALSE),"")</f>
        <v/>
      </c>
      <c r="I396" s="87">
        <f t="shared" si="55"/>
        <v>0</v>
      </c>
      <c r="J396" s="76" t="str">
        <f t="shared" si="56"/>
        <v/>
      </c>
      <c r="K396" s="76" t="str">
        <f t="shared" si="57"/>
        <v/>
      </c>
      <c r="L396" s="152" t="str">
        <f t="shared" si="58"/>
        <v/>
      </c>
      <c r="M396" s="76" t="str">
        <f t="shared" si="59"/>
        <v/>
      </c>
      <c r="N396" s="76" t="str">
        <f t="shared" si="60"/>
        <v/>
      </c>
      <c r="O396" s="76" t="str">
        <f t="shared" si="61"/>
        <v/>
      </c>
      <c r="P396" s="76" t="str">
        <f t="shared" si="62"/>
        <v/>
      </c>
      <c r="Q396" s="76" t="str">
        <f t="shared" si="54"/>
        <v/>
      </c>
    </row>
    <row r="397" spans="1:17">
      <c r="A397" s="88"/>
      <c r="G397" s="88"/>
      <c r="H397" s="76" t="str">
        <f>IF(ISTEXT(VLOOKUP(G397,Rubrieken!A:B,2,FALSE)),VLOOKUP(G397,Rubrieken!A:B,2,FALSE),"")</f>
        <v/>
      </c>
      <c r="I397" s="87">
        <f t="shared" si="55"/>
        <v>0</v>
      </c>
      <c r="J397" s="76" t="str">
        <f t="shared" si="56"/>
        <v/>
      </c>
      <c r="K397" s="76" t="str">
        <f t="shared" si="57"/>
        <v/>
      </c>
      <c r="L397" s="152" t="str">
        <f t="shared" si="58"/>
        <v/>
      </c>
      <c r="M397" s="76" t="str">
        <f t="shared" si="59"/>
        <v/>
      </c>
      <c r="N397" s="76" t="str">
        <f t="shared" si="60"/>
        <v/>
      </c>
      <c r="O397" s="76" t="str">
        <f t="shared" si="61"/>
        <v/>
      </c>
      <c r="P397" s="76" t="str">
        <f t="shared" si="62"/>
        <v/>
      </c>
      <c r="Q397" s="76" t="str">
        <f t="shared" si="54"/>
        <v/>
      </c>
    </row>
    <row r="398" spans="1:17">
      <c r="A398" s="88"/>
      <c r="G398" s="88"/>
      <c r="H398" s="76" t="str">
        <f>IF(ISTEXT(VLOOKUP(G398,Rubrieken!A:B,2,FALSE)),VLOOKUP(G398,Rubrieken!A:B,2,FALSE),"")</f>
        <v/>
      </c>
      <c r="I398" s="87">
        <f t="shared" si="55"/>
        <v>0</v>
      </c>
      <c r="J398" s="76" t="str">
        <f t="shared" si="56"/>
        <v/>
      </c>
      <c r="K398" s="76" t="str">
        <f t="shared" si="57"/>
        <v/>
      </c>
      <c r="L398" s="152" t="str">
        <f t="shared" si="58"/>
        <v/>
      </c>
      <c r="M398" s="76" t="str">
        <f t="shared" si="59"/>
        <v/>
      </c>
      <c r="N398" s="76" t="str">
        <f t="shared" si="60"/>
        <v/>
      </c>
      <c r="O398" s="76" t="str">
        <f t="shared" si="61"/>
        <v/>
      </c>
      <c r="P398" s="76" t="str">
        <f t="shared" si="62"/>
        <v/>
      </c>
      <c r="Q398" s="76" t="str">
        <f t="shared" si="54"/>
        <v/>
      </c>
    </row>
    <row r="399" spans="1:17">
      <c r="A399" s="88"/>
      <c r="G399" s="88"/>
      <c r="H399" s="76" t="str">
        <f>IF(ISTEXT(VLOOKUP(G399,Rubrieken!A:B,2,FALSE)),VLOOKUP(G399,Rubrieken!A:B,2,FALSE),"")</f>
        <v/>
      </c>
      <c r="I399" s="87">
        <f t="shared" si="55"/>
        <v>0</v>
      </c>
      <c r="J399" s="76" t="str">
        <f t="shared" si="56"/>
        <v/>
      </c>
      <c r="K399" s="76" t="str">
        <f t="shared" si="57"/>
        <v/>
      </c>
      <c r="L399" s="152" t="str">
        <f t="shared" si="58"/>
        <v/>
      </c>
      <c r="M399" s="76" t="str">
        <f t="shared" si="59"/>
        <v/>
      </c>
      <c r="N399" s="76" t="str">
        <f t="shared" si="60"/>
        <v/>
      </c>
      <c r="O399" s="76" t="str">
        <f t="shared" si="61"/>
        <v/>
      </c>
      <c r="P399" s="76" t="str">
        <f t="shared" si="62"/>
        <v/>
      </c>
      <c r="Q399" s="76" t="str">
        <f t="shared" si="54"/>
        <v/>
      </c>
    </row>
    <row r="400" spans="1:17">
      <c r="A400" s="88"/>
      <c r="G400" s="88"/>
      <c r="H400" s="76" t="str">
        <f>IF(ISTEXT(VLOOKUP(G400,Rubrieken!A:B,2,FALSE)),VLOOKUP(G400,Rubrieken!A:B,2,FALSE),"")</f>
        <v/>
      </c>
      <c r="I400" s="87">
        <f t="shared" si="55"/>
        <v>0</v>
      </c>
      <c r="J400" s="76" t="str">
        <f t="shared" si="56"/>
        <v/>
      </c>
      <c r="K400" s="76" t="str">
        <f t="shared" si="57"/>
        <v/>
      </c>
      <c r="L400" s="152" t="str">
        <f t="shared" si="58"/>
        <v/>
      </c>
      <c r="M400" s="76" t="str">
        <f t="shared" si="59"/>
        <v/>
      </c>
      <c r="N400" s="76" t="str">
        <f t="shared" si="60"/>
        <v/>
      </c>
      <c r="O400" s="76" t="str">
        <f t="shared" si="61"/>
        <v/>
      </c>
      <c r="P400" s="76" t="str">
        <f t="shared" si="62"/>
        <v/>
      </c>
      <c r="Q400" s="76" t="str">
        <f t="shared" si="54"/>
        <v/>
      </c>
    </row>
    <row r="401" spans="1:17">
      <c r="A401" s="88"/>
      <c r="G401" s="88"/>
      <c r="H401" s="76" t="str">
        <f>IF(ISTEXT(VLOOKUP(G401,Rubrieken!A:B,2,FALSE)),VLOOKUP(G401,Rubrieken!A:B,2,FALSE),"")</f>
        <v/>
      </c>
      <c r="I401" s="87">
        <f t="shared" si="55"/>
        <v>0</v>
      </c>
      <c r="J401" s="76" t="str">
        <f t="shared" si="56"/>
        <v/>
      </c>
      <c r="K401" s="76" t="str">
        <f t="shared" si="57"/>
        <v/>
      </c>
      <c r="L401" s="152" t="str">
        <f t="shared" si="58"/>
        <v/>
      </c>
      <c r="M401" s="76" t="str">
        <f t="shared" si="59"/>
        <v/>
      </c>
      <c r="N401" s="76" t="str">
        <f t="shared" si="60"/>
        <v/>
      </c>
      <c r="O401" s="76" t="str">
        <f t="shared" si="61"/>
        <v/>
      </c>
      <c r="P401" s="76" t="str">
        <f t="shared" si="62"/>
        <v/>
      </c>
      <c r="Q401" s="76" t="str">
        <f t="shared" si="54"/>
        <v/>
      </c>
    </row>
    <row r="402" spans="1:17">
      <c r="A402" s="88"/>
      <c r="G402" s="88"/>
      <c r="H402" s="76" t="str">
        <f>IF(ISTEXT(VLOOKUP(G402,Rubrieken!A:B,2,FALSE)),VLOOKUP(G402,Rubrieken!A:B,2,FALSE),"")</f>
        <v/>
      </c>
      <c r="I402" s="87">
        <f t="shared" si="55"/>
        <v>0</v>
      </c>
      <c r="J402" s="76" t="str">
        <f t="shared" si="56"/>
        <v/>
      </c>
      <c r="K402" s="76" t="str">
        <f t="shared" si="57"/>
        <v/>
      </c>
      <c r="L402" s="152" t="str">
        <f t="shared" si="58"/>
        <v/>
      </c>
      <c r="M402" s="76" t="str">
        <f t="shared" si="59"/>
        <v/>
      </c>
      <c r="N402" s="76" t="str">
        <f t="shared" si="60"/>
        <v/>
      </c>
      <c r="O402" s="76" t="str">
        <f t="shared" si="61"/>
        <v/>
      </c>
      <c r="P402" s="76" t="str">
        <f t="shared" si="62"/>
        <v/>
      </c>
      <c r="Q402" s="76" t="str">
        <f t="shared" si="54"/>
        <v/>
      </c>
    </row>
    <row r="403" spans="1:17">
      <c r="A403" s="88"/>
      <c r="G403" s="88"/>
      <c r="H403" s="76" t="str">
        <f>IF(ISTEXT(VLOOKUP(G403,Rubrieken!A:B,2,FALSE)),VLOOKUP(G403,Rubrieken!A:B,2,FALSE),"")</f>
        <v/>
      </c>
      <c r="I403" s="87">
        <f t="shared" si="55"/>
        <v>0</v>
      </c>
      <c r="J403" s="76" t="str">
        <f t="shared" si="56"/>
        <v/>
      </c>
      <c r="K403" s="76" t="str">
        <f t="shared" si="57"/>
        <v/>
      </c>
      <c r="L403" s="152" t="str">
        <f t="shared" si="58"/>
        <v/>
      </c>
      <c r="M403" s="76" t="str">
        <f t="shared" si="59"/>
        <v/>
      </c>
      <c r="N403" s="76" t="str">
        <f t="shared" si="60"/>
        <v/>
      </c>
      <c r="O403" s="76" t="str">
        <f t="shared" si="61"/>
        <v/>
      </c>
      <c r="P403" s="76" t="str">
        <f t="shared" si="62"/>
        <v/>
      </c>
      <c r="Q403" s="76" t="str">
        <f t="shared" si="54"/>
        <v/>
      </c>
    </row>
    <row r="404" spans="1:17">
      <c r="A404" s="88"/>
      <c r="G404" s="88"/>
      <c r="H404" s="76" t="str">
        <f>IF(ISTEXT(VLOOKUP(G404,Rubrieken!A:B,2,FALSE)),VLOOKUP(G404,Rubrieken!A:B,2,FALSE),"")</f>
        <v/>
      </c>
      <c r="I404" s="87">
        <f t="shared" si="55"/>
        <v>0</v>
      </c>
      <c r="J404" s="76" t="str">
        <f t="shared" si="56"/>
        <v/>
      </c>
      <c r="K404" s="76" t="str">
        <f t="shared" si="57"/>
        <v/>
      </c>
      <c r="L404" s="152" t="str">
        <f t="shared" si="58"/>
        <v/>
      </c>
      <c r="M404" s="76" t="str">
        <f t="shared" si="59"/>
        <v/>
      </c>
      <c r="N404" s="76" t="str">
        <f t="shared" si="60"/>
        <v/>
      </c>
      <c r="O404" s="76" t="str">
        <f t="shared" si="61"/>
        <v/>
      </c>
      <c r="P404" s="76" t="str">
        <f t="shared" si="62"/>
        <v/>
      </c>
      <c r="Q404" s="76" t="str">
        <f t="shared" si="54"/>
        <v/>
      </c>
    </row>
    <row r="405" spans="1:17">
      <c r="A405" s="88"/>
      <c r="G405" s="88"/>
      <c r="H405" s="76" t="str">
        <f>IF(ISTEXT(VLOOKUP(G405,Rubrieken!A:B,2,FALSE)),VLOOKUP(G405,Rubrieken!A:B,2,FALSE),"")</f>
        <v/>
      </c>
      <c r="I405" s="87">
        <f t="shared" si="55"/>
        <v>0</v>
      </c>
      <c r="J405" s="76" t="str">
        <f t="shared" si="56"/>
        <v/>
      </c>
      <c r="K405" s="76" t="str">
        <f t="shared" si="57"/>
        <v/>
      </c>
      <c r="L405" s="152" t="str">
        <f t="shared" si="58"/>
        <v/>
      </c>
      <c r="M405" s="76" t="str">
        <f t="shared" si="59"/>
        <v/>
      </c>
      <c r="N405" s="76" t="str">
        <f t="shared" si="60"/>
        <v/>
      </c>
      <c r="O405" s="76" t="str">
        <f t="shared" si="61"/>
        <v/>
      </c>
      <c r="P405" s="76" t="str">
        <f t="shared" si="62"/>
        <v/>
      </c>
      <c r="Q405" s="76" t="str">
        <f t="shared" si="54"/>
        <v/>
      </c>
    </row>
    <row r="406" spans="1:17">
      <c r="A406" s="88"/>
      <c r="G406" s="88"/>
      <c r="H406" s="76" t="str">
        <f>IF(ISTEXT(VLOOKUP(G406,Rubrieken!A:B,2,FALSE)),VLOOKUP(G406,Rubrieken!A:B,2,FALSE),"")</f>
        <v/>
      </c>
      <c r="I406" s="87">
        <f t="shared" si="55"/>
        <v>0</v>
      </c>
      <c r="J406" s="76" t="str">
        <f t="shared" si="56"/>
        <v/>
      </c>
      <c r="K406" s="76" t="str">
        <f t="shared" si="57"/>
        <v/>
      </c>
      <c r="L406" s="152" t="str">
        <f t="shared" si="58"/>
        <v/>
      </c>
      <c r="M406" s="76" t="str">
        <f t="shared" si="59"/>
        <v/>
      </c>
      <c r="N406" s="76" t="str">
        <f t="shared" si="60"/>
        <v/>
      </c>
      <c r="O406" s="76" t="str">
        <f t="shared" si="61"/>
        <v/>
      </c>
      <c r="P406" s="76" t="str">
        <f t="shared" si="62"/>
        <v/>
      </c>
      <c r="Q406" s="76" t="str">
        <f t="shared" si="54"/>
        <v/>
      </c>
    </row>
    <row r="407" spans="1:17">
      <c r="A407" s="88"/>
      <c r="G407" s="88"/>
      <c r="H407" s="76" t="str">
        <f>IF(ISTEXT(VLOOKUP(G407,Rubrieken!A:B,2,FALSE)),VLOOKUP(G407,Rubrieken!A:B,2,FALSE),"")</f>
        <v/>
      </c>
      <c r="I407" s="87">
        <f t="shared" si="55"/>
        <v>0</v>
      </c>
      <c r="J407" s="76" t="str">
        <f t="shared" si="56"/>
        <v/>
      </c>
      <c r="K407" s="76" t="str">
        <f t="shared" si="57"/>
        <v/>
      </c>
      <c r="L407" s="152" t="str">
        <f t="shared" si="58"/>
        <v/>
      </c>
      <c r="M407" s="76" t="str">
        <f t="shared" si="59"/>
        <v/>
      </c>
      <c r="N407" s="76" t="str">
        <f t="shared" si="60"/>
        <v/>
      </c>
      <c r="O407" s="76" t="str">
        <f t="shared" si="61"/>
        <v/>
      </c>
      <c r="P407" s="76" t="str">
        <f t="shared" si="62"/>
        <v/>
      </c>
      <c r="Q407" s="76" t="str">
        <f t="shared" si="54"/>
        <v/>
      </c>
    </row>
    <row r="408" spans="1:17">
      <c r="A408" s="88"/>
      <c r="G408" s="88"/>
      <c r="H408" s="76" t="str">
        <f>IF(ISTEXT(VLOOKUP(G408,Rubrieken!A:B,2,FALSE)),VLOOKUP(G408,Rubrieken!A:B,2,FALSE),"")</f>
        <v/>
      </c>
      <c r="I408" s="87">
        <f t="shared" si="55"/>
        <v>0</v>
      </c>
      <c r="J408" s="76" t="str">
        <f t="shared" si="56"/>
        <v/>
      </c>
      <c r="K408" s="76" t="str">
        <f t="shared" si="57"/>
        <v/>
      </c>
      <c r="L408" s="152" t="str">
        <f t="shared" si="58"/>
        <v/>
      </c>
      <c r="M408" s="76" t="str">
        <f t="shared" si="59"/>
        <v/>
      </c>
      <c r="N408" s="76" t="str">
        <f t="shared" si="60"/>
        <v/>
      </c>
      <c r="O408" s="76" t="str">
        <f t="shared" si="61"/>
        <v/>
      </c>
      <c r="P408" s="76" t="str">
        <f t="shared" si="62"/>
        <v/>
      </c>
      <c r="Q408" s="76" t="str">
        <f t="shared" si="54"/>
        <v/>
      </c>
    </row>
    <row r="409" spans="1:17">
      <c r="A409" s="88"/>
      <c r="G409" s="88"/>
      <c r="H409" s="76" t="str">
        <f>IF(ISTEXT(VLOOKUP(G409,Rubrieken!A:B,2,FALSE)),VLOOKUP(G409,Rubrieken!A:B,2,FALSE),"")</f>
        <v/>
      </c>
      <c r="I409" s="87">
        <f t="shared" si="55"/>
        <v>0</v>
      </c>
      <c r="J409" s="76" t="str">
        <f t="shared" si="56"/>
        <v/>
      </c>
      <c r="K409" s="76" t="str">
        <f t="shared" si="57"/>
        <v/>
      </c>
      <c r="L409" s="152" t="str">
        <f t="shared" si="58"/>
        <v/>
      </c>
      <c r="M409" s="76" t="str">
        <f t="shared" si="59"/>
        <v/>
      </c>
      <c r="N409" s="76" t="str">
        <f t="shared" si="60"/>
        <v/>
      </c>
      <c r="O409" s="76" t="str">
        <f t="shared" si="61"/>
        <v/>
      </c>
      <c r="P409" s="76" t="str">
        <f t="shared" si="62"/>
        <v/>
      </c>
      <c r="Q409" s="76" t="str">
        <f t="shared" si="54"/>
        <v/>
      </c>
    </row>
    <row r="410" spans="1:17">
      <c r="A410" s="88"/>
      <c r="G410" s="88"/>
      <c r="H410" s="76" t="str">
        <f>IF(ISTEXT(VLOOKUP(G410,Rubrieken!A:B,2,FALSE)),VLOOKUP(G410,Rubrieken!A:B,2,FALSE),"")</f>
        <v/>
      </c>
      <c r="I410" s="87">
        <f t="shared" si="55"/>
        <v>0</v>
      </c>
      <c r="J410" s="76" t="str">
        <f t="shared" si="56"/>
        <v/>
      </c>
      <c r="K410" s="76" t="str">
        <f t="shared" si="57"/>
        <v/>
      </c>
      <c r="L410" s="152" t="str">
        <f t="shared" si="58"/>
        <v/>
      </c>
      <c r="M410" s="76" t="str">
        <f t="shared" si="59"/>
        <v/>
      </c>
      <c r="N410" s="76" t="str">
        <f t="shared" si="60"/>
        <v/>
      </c>
      <c r="O410" s="76" t="str">
        <f t="shared" si="61"/>
        <v/>
      </c>
      <c r="P410" s="76" t="str">
        <f t="shared" si="62"/>
        <v/>
      </c>
      <c r="Q410" s="76" t="str">
        <f t="shared" si="54"/>
        <v/>
      </c>
    </row>
    <row r="411" spans="1:17">
      <c r="A411" s="88"/>
      <c r="G411" s="88"/>
      <c r="H411" s="76" t="str">
        <f>IF(ISTEXT(VLOOKUP(G411,Rubrieken!A:B,2,FALSE)),VLOOKUP(G411,Rubrieken!A:B,2,FALSE),"")</f>
        <v/>
      </c>
      <c r="I411" s="87">
        <f t="shared" si="55"/>
        <v>0</v>
      </c>
      <c r="J411" s="76" t="str">
        <f t="shared" si="56"/>
        <v/>
      </c>
      <c r="K411" s="76" t="str">
        <f t="shared" si="57"/>
        <v/>
      </c>
      <c r="L411" s="152" t="str">
        <f t="shared" si="58"/>
        <v/>
      </c>
      <c r="M411" s="76" t="str">
        <f t="shared" si="59"/>
        <v/>
      </c>
      <c r="N411" s="76" t="str">
        <f t="shared" si="60"/>
        <v/>
      </c>
      <c r="O411" s="76" t="str">
        <f t="shared" si="61"/>
        <v/>
      </c>
      <c r="P411" s="76" t="str">
        <f t="shared" si="62"/>
        <v/>
      </c>
      <c r="Q411" s="76" t="str">
        <f t="shared" si="54"/>
        <v/>
      </c>
    </row>
    <row r="412" spans="1:17">
      <c r="A412" s="88"/>
      <c r="G412" s="88"/>
      <c r="H412" s="76" t="str">
        <f>IF(ISTEXT(VLOOKUP(G412,Rubrieken!A:B,2,FALSE)),VLOOKUP(G412,Rubrieken!A:B,2,FALSE),"")</f>
        <v/>
      </c>
      <c r="I412" s="87">
        <f t="shared" si="55"/>
        <v>0</v>
      </c>
      <c r="J412" s="76" t="str">
        <f t="shared" si="56"/>
        <v/>
      </c>
      <c r="K412" s="76" t="str">
        <f t="shared" si="57"/>
        <v/>
      </c>
      <c r="L412" s="152" t="str">
        <f t="shared" si="58"/>
        <v/>
      </c>
      <c r="M412" s="76" t="str">
        <f t="shared" si="59"/>
        <v/>
      </c>
      <c r="N412" s="76" t="str">
        <f t="shared" si="60"/>
        <v/>
      </c>
      <c r="O412" s="76" t="str">
        <f t="shared" si="61"/>
        <v/>
      </c>
      <c r="P412" s="76" t="str">
        <f t="shared" si="62"/>
        <v/>
      </c>
      <c r="Q412" s="76" t="str">
        <f t="shared" si="54"/>
        <v/>
      </c>
    </row>
    <row r="413" spans="1:17">
      <c r="A413" s="88"/>
      <c r="G413" s="88"/>
      <c r="H413" s="76" t="str">
        <f>IF(ISTEXT(VLOOKUP(G413,Rubrieken!A:B,2,FALSE)),VLOOKUP(G413,Rubrieken!A:B,2,FALSE),"")</f>
        <v/>
      </c>
      <c r="I413" s="87">
        <f t="shared" si="55"/>
        <v>0</v>
      </c>
      <c r="J413" s="76" t="str">
        <f t="shared" si="56"/>
        <v/>
      </c>
      <c r="K413" s="76" t="str">
        <f t="shared" si="57"/>
        <v/>
      </c>
      <c r="L413" s="152" t="str">
        <f t="shared" si="58"/>
        <v/>
      </c>
      <c r="M413" s="76" t="str">
        <f t="shared" si="59"/>
        <v/>
      </c>
      <c r="N413" s="76" t="str">
        <f t="shared" si="60"/>
        <v/>
      </c>
      <c r="O413" s="76" t="str">
        <f t="shared" si="61"/>
        <v/>
      </c>
      <c r="P413" s="76" t="str">
        <f t="shared" si="62"/>
        <v/>
      </c>
      <c r="Q413" s="76" t="str">
        <f t="shared" si="54"/>
        <v/>
      </c>
    </row>
    <row r="414" spans="1:17">
      <c r="A414" s="88"/>
      <c r="G414" s="88"/>
      <c r="H414" s="76" t="str">
        <f>IF(ISTEXT(VLOOKUP(G414,Rubrieken!A:B,2,FALSE)),VLOOKUP(G414,Rubrieken!A:B,2,FALSE),"")</f>
        <v/>
      </c>
      <c r="I414" s="87">
        <f t="shared" si="55"/>
        <v>0</v>
      </c>
      <c r="J414" s="76" t="str">
        <f t="shared" si="56"/>
        <v/>
      </c>
      <c r="K414" s="76" t="str">
        <f t="shared" si="57"/>
        <v/>
      </c>
      <c r="L414" s="152" t="str">
        <f t="shared" si="58"/>
        <v/>
      </c>
      <c r="M414" s="76" t="str">
        <f t="shared" si="59"/>
        <v/>
      </c>
      <c r="N414" s="76" t="str">
        <f t="shared" si="60"/>
        <v/>
      </c>
      <c r="O414" s="76" t="str">
        <f t="shared" si="61"/>
        <v/>
      </c>
      <c r="P414" s="76" t="str">
        <f t="shared" si="62"/>
        <v/>
      </c>
      <c r="Q414" s="76" t="str">
        <f t="shared" si="54"/>
        <v/>
      </c>
    </row>
    <row r="415" spans="1:17">
      <c r="A415" s="88"/>
      <c r="G415" s="88"/>
      <c r="H415" s="76" t="str">
        <f>IF(ISTEXT(VLOOKUP(G415,Rubrieken!A:B,2,FALSE)),VLOOKUP(G415,Rubrieken!A:B,2,FALSE),"")</f>
        <v/>
      </c>
      <c r="I415" s="87">
        <f t="shared" si="55"/>
        <v>0</v>
      </c>
      <c r="J415" s="76" t="str">
        <f t="shared" si="56"/>
        <v/>
      </c>
      <c r="K415" s="76" t="str">
        <f t="shared" si="57"/>
        <v/>
      </c>
      <c r="L415" s="152" t="str">
        <f t="shared" si="58"/>
        <v/>
      </c>
      <c r="M415" s="76" t="str">
        <f t="shared" si="59"/>
        <v/>
      </c>
      <c r="N415" s="76" t="str">
        <f t="shared" si="60"/>
        <v/>
      </c>
      <c r="O415" s="76" t="str">
        <f t="shared" si="61"/>
        <v/>
      </c>
      <c r="P415" s="76" t="str">
        <f t="shared" si="62"/>
        <v/>
      </c>
      <c r="Q415" s="76" t="str">
        <f t="shared" si="54"/>
        <v/>
      </c>
    </row>
    <row r="416" spans="1:17">
      <c r="A416" s="88"/>
      <c r="G416" s="88"/>
      <c r="H416" s="76" t="str">
        <f>IF(ISTEXT(VLOOKUP(G416,Rubrieken!A:B,2,FALSE)),VLOOKUP(G416,Rubrieken!A:B,2,FALSE),"")</f>
        <v/>
      </c>
      <c r="I416" s="87">
        <f t="shared" si="55"/>
        <v>0</v>
      </c>
      <c r="J416" s="76" t="str">
        <f t="shared" si="56"/>
        <v/>
      </c>
      <c r="K416" s="76" t="str">
        <f t="shared" si="57"/>
        <v/>
      </c>
      <c r="L416" s="152" t="str">
        <f t="shared" si="58"/>
        <v/>
      </c>
      <c r="M416" s="76" t="str">
        <f t="shared" si="59"/>
        <v/>
      </c>
      <c r="N416" s="76" t="str">
        <f t="shared" si="60"/>
        <v/>
      </c>
      <c r="O416" s="76" t="str">
        <f t="shared" si="61"/>
        <v/>
      </c>
      <c r="P416" s="76" t="str">
        <f t="shared" si="62"/>
        <v/>
      </c>
      <c r="Q416" s="76" t="str">
        <f t="shared" si="54"/>
        <v/>
      </c>
    </row>
    <row r="417" spans="1:17">
      <c r="A417" s="88"/>
      <c r="G417" s="88"/>
      <c r="H417" s="76" t="str">
        <f>IF(ISTEXT(VLOOKUP(G417,Rubrieken!A:B,2,FALSE)),VLOOKUP(G417,Rubrieken!A:B,2,FALSE),"")</f>
        <v/>
      </c>
      <c r="I417" s="87">
        <f t="shared" si="55"/>
        <v>0</v>
      </c>
      <c r="J417" s="76" t="str">
        <f t="shared" si="56"/>
        <v/>
      </c>
      <c r="K417" s="76" t="str">
        <f t="shared" si="57"/>
        <v/>
      </c>
      <c r="L417" s="152" t="str">
        <f t="shared" si="58"/>
        <v/>
      </c>
      <c r="M417" s="76" t="str">
        <f t="shared" si="59"/>
        <v/>
      </c>
      <c r="N417" s="76" t="str">
        <f t="shared" si="60"/>
        <v/>
      </c>
      <c r="O417" s="76" t="str">
        <f t="shared" si="61"/>
        <v/>
      </c>
      <c r="P417" s="76" t="str">
        <f t="shared" si="62"/>
        <v/>
      </c>
      <c r="Q417" s="76" t="str">
        <f t="shared" si="54"/>
        <v/>
      </c>
    </row>
    <row r="418" spans="1:17">
      <c r="A418" s="88"/>
      <c r="G418" s="88"/>
      <c r="H418" s="76" t="str">
        <f>IF(ISTEXT(VLOOKUP(G418,Rubrieken!A:B,2,FALSE)),VLOOKUP(G418,Rubrieken!A:B,2,FALSE),"")</f>
        <v/>
      </c>
      <c r="I418" s="87">
        <f t="shared" si="55"/>
        <v>0</v>
      </c>
      <c r="J418" s="76" t="str">
        <f t="shared" si="56"/>
        <v/>
      </c>
      <c r="K418" s="76" t="str">
        <f t="shared" si="57"/>
        <v/>
      </c>
      <c r="L418" s="152" t="str">
        <f t="shared" si="58"/>
        <v/>
      </c>
      <c r="M418" s="76" t="str">
        <f t="shared" si="59"/>
        <v/>
      </c>
      <c r="N418" s="76" t="str">
        <f t="shared" si="60"/>
        <v/>
      </c>
      <c r="O418" s="76" t="str">
        <f t="shared" si="61"/>
        <v/>
      </c>
      <c r="P418" s="76" t="str">
        <f t="shared" si="62"/>
        <v/>
      </c>
      <c r="Q418" s="76" t="str">
        <f t="shared" si="54"/>
        <v/>
      </c>
    </row>
    <row r="419" spans="1:17">
      <c r="A419" s="88"/>
      <c r="G419" s="88"/>
      <c r="H419" s="76" t="str">
        <f>IF(ISTEXT(VLOOKUP(G419,Rubrieken!A:B,2,FALSE)),VLOOKUP(G419,Rubrieken!A:B,2,FALSE),"")</f>
        <v/>
      </c>
      <c r="I419" s="87">
        <f t="shared" si="55"/>
        <v>0</v>
      </c>
      <c r="J419" s="76" t="str">
        <f t="shared" si="56"/>
        <v/>
      </c>
      <c r="K419" s="76" t="str">
        <f t="shared" si="57"/>
        <v/>
      </c>
      <c r="L419" s="152" t="str">
        <f t="shared" si="58"/>
        <v/>
      </c>
      <c r="M419" s="76" t="str">
        <f t="shared" si="59"/>
        <v/>
      </c>
      <c r="N419" s="76" t="str">
        <f t="shared" si="60"/>
        <v/>
      </c>
      <c r="O419" s="76" t="str">
        <f t="shared" si="61"/>
        <v/>
      </c>
      <c r="P419" s="76" t="str">
        <f t="shared" si="62"/>
        <v/>
      </c>
      <c r="Q419" s="76" t="str">
        <f t="shared" si="54"/>
        <v/>
      </c>
    </row>
    <row r="420" spans="1:17">
      <c r="A420" s="88"/>
      <c r="G420" s="88"/>
      <c r="H420" s="76" t="str">
        <f>IF(ISTEXT(VLOOKUP(G420,Rubrieken!A:B,2,FALSE)),VLOOKUP(G420,Rubrieken!A:B,2,FALSE),"")</f>
        <v/>
      </c>
      <c r="I420" s="87">
        <f t="shared" si="55"/>
        <v>0</v>
      </c>
      <c r="J420" s="76" t="str">
        <f t="shared" si="56"/>
        <v/>
      </c>
      <c r="K420" s="76" t="str">
        <f t="shared" si="57"/>
        <v/>
      </c>
      <c r="L420" s="152" t="str">
        <f t="shared" si="58"/>
        <v/>
      </c>
      <c r="M420" s="76" t="str">
        <f t="shared" si="59"/>
        <v/>
      </c>
      <c r="N420" s="76" t="str">
        <f t="shared" si="60"/>
        <v/>
      </c>
      <c r="O420" s="76" t="str">
        <f t="shared" si="61"/>
        <v/>
      </c>
      <c r="P420" s="76" t="str">
        <f t="shared" si="62"/>
        <v/>
      </c>
      <c r="Q420" s="76" t="str">
        <f t="shared" si="54"/>
        <v/>
      </c>
    </row>
    <row r="421" spans="1:17">
      <c r="A421" s="88"/>
      <c r="G421" s="88"/>
      <c r="H421" s="76" t="str">
        <f>IF(ISTEXT(VLOOKUP(G421,Rubrieken!A:B,2,FALSE)),VLOOKUP(G421,Rubrieken!A:B,2,FALSE),"")</f>
        <v/>
      </c>
      <c r="I421" s="87">
        <f t="shared" si="55"/>
        <v>0</v>
      </c>
      <c r="J421" s="76" t="str">
        <f t="shared" si="56"/>
        <v/>
      </c>
      <c r="K421" s="76" t="str">
        <f t="shared" si="57"/>
        <v/>
      </c>
      <c r="L421" s="152" t="str">
        <f t="shared" si="58"/>
        <v/>
      </c>
      <c r="M421" s="76" t="str">
        <f t="shared" si="59"/>
        <v/>
      </c>
      <c r="N421" s="76" t="str">
        <f t="shared" si="60"/>
        <v/>
      </c>
      <c r="O421" s="76" t="str">
        <f t="shared" si="61"/>
        <v/>
      </c>
      <c r="P421" s="76" t="str">
        <f t="shared" si="62"/>
        <v/>
      </c>
      <c r="Q421" s="76" t="str">
        <f t="shared" si="54"/>
        <v/>
      </c>
    </row>
    <row r="422" spans="1:17">
      <c r="A422" s="88"/>
      <c r="G422" s="88"/>
      <c r="H422" s="76" t="str">
        <f>IF(ISTEXT(VLOOKUP(G422,Rubrieken!A:B,2,FALSE)),VLOOKUP(G422,Rubrieken!A:B,2,FALSE),"")</f>
        <v/>
      </c>
      <c r="I422" s="87">
        <f t="shared" si="55"/>
        <v>0</v>
      </c>
      <c r="J422" s="76" t="str">
        <f t="shared" si="56"/>
        <v/>
      </c>
      <c r="K422" s="76" t="str">
        <f t="shared" si="57"/>
        <v/>
      </c>
      <c r="L422" s="152" t="str">
        <f t="shared" si="58"/>
        <v/>
      </c>
      <c r="M422" s="76" t="str">
        <f t="shared" si="59"/>
        <v/>
      </c>
      <c r="N422" s="76" t="str">
        <f t="shared" si="60"/>
        <v/>
      </c>
      <c r="O422" s="76" t="str">
        <f t="shared" si="61"/>
        <v/>
      </c>
      <c r="P422" s="76" t="str">
        <f t="shared" si="62"/>
        <v/>
      </c>
      <c r="Q422" s="76" t="str">
        <f t="shared" si="54"/>
        <v/>
      </c>
    </row>
    <row r="423" spans="1:17">
      <c r="A423" s="88"/>
      <c r="G423" s="88"/>
      <c r="H423" s="76" t="str">
        <f>IF(ISTEXT(VLOOKUP(G423,Rubrieken!A:B,2,FALSE)),VLOOKUP(G423,Rubrieken!A:B,2,FALSE),"")</f>
        <v/>
      </c>
      <c r="I423" s="87">
        <f t="shared" si="55"/>
        <v>0</v>
      </c>
      <c r="J423" s="76" t="str">
        <f t="shared" si="56"/>
        <v/>
      </c>
      <c r="K423" s="76" t="str">
        <f t="shared" si="57"/>
        <v/>
      </c>
      <c r="L423" s="152" t="str">
        <f t="shared" si="58"/>
        <v/>
      </c>
      <c r="M423" s="76" t="str">
        <f t="shared" si="59"/>
        <v/>
      </c>
      <c r="N423" s="76" t="str">
        <f t="shared" si="60"/>
        <v/>
      </c>
      <c r="O423" s="76" t="str">
        <f t="shared" si="61"/>
        <v/>
      </c>
      <c r="P423" s="76" t="str">
        <f t="shared" si="62"/>
        <v/>
      </c>
      <c r="Q423" s="76" t="str">
        <f t="shared" si="54"/>
        <v/>
      </c>
    </row>
    <row r="424" spans="1:17">
      <c r="A424" s="88"/>
      <c r="G424" s="88"/>
      <c r="H424" s="76" t="str">
        <f>IF(ISTEXT(VLOOKUP(G424,Rubrieken!A:B,2,FALSE)),VLOOKUP(G424,Rubrieken!A:B,2,FALSE),"")</f>
        <v/>
      </c>
      <c r="I424" s="87">
        <f t="shared" si="55"/>
        <v>0</v>
      </c>
      <c r="J424" s="76" t="str">
        <f t="shared" si="56"/>
        <v/>
      </c>
      <c r="K424" s="76" t="str">
        <f t="shared" si="57"/>
        <v/>
      </c>
      <c r="L424" s="152" t="str">
        <f t="shared" si="58"/>
        <v/>
      </c>
      <c r="M424" s="76" t="str">
        <f t="shared" si="59"/>
        <v/>
      </c>
      <c r="N424" s="76" t="str">
        <f t="shared" si="60"/>
        <v/>
      </c>
      <c r="O424" s="76" t="str">
        <f t="shared" si="61"/>
        <v/>
      </c>
      <c r="P424" s="76" t="str">
        <f t="shared" si="62"/>
        <v/>
      </c>
      <c r="Q424" s="76" t="str">
        <f t="shared" si="54"/>
        <v/>
      </c>
    </row>
    <row r="425" spans="1:17">
      <c r="A425" s="88"/>
      <c r="G425" s="88"/>
      <c r="H425" s="76" t="str">
        <f>IF(ISTEXT(VLOOKUP(G425,Rubrieken!A:B,2,FALSE)),VLOOKUP(G425,Rubrieken!A:B,2,FALSE),"")</f>
        <v/>
      </c>
      <c r="I425" s="87">
        <f t="shared" si="55"/>
        <v>0</v>
      </c>
      <c r="J425" s="76" t="str">
        <f t="shared" si="56"/>
        <v/>
      </c>
      <c r="K425" s="76" t="str">
        <f t="shared" si="57"/>
        <v/>
      </c>
      <c r="L425" s="152" t="str">
        <f t="shared" si="58"/>
        <v/>
      </c>
      <c r="M425" s="76" t="str">
        <f t="shared" si="59"/>
        <v/>
      </c>
      <c r="N425" s="76" t="str">
        <f t="shared" si="60"/>
        <v/>
      </c>
      <c r="O425" s="76" t="str">
        <f t="shared" si="61"/>
        <v/>
      </c>
      <c r="P425" s="76" t="str">
        <f t="shared" si="62"/>
        <v/>
      </c>
      <c r="Q425" s="76" t="str">
        <f t="shared" si="54"/>
        <v/>
      </c>
    </row>
    <row r="426" spans="1:17">
      <c r="A426" s="88"/>
      <c r="G426" s="88"/>
      <c r="H426" s="76" t="str">
        <f>IF(ISTEXT(VLOOKUP(G426,Rubrieken!A:B,2,FALSE)),VLOOKUP(G426,Rubrieken!A:B,2,FALSE),"")</f>
        <v/>
      </c>
      <c r="I426" s="87">
        <f t="shared" si="55"/>
        <v>0</v>
      </c>
      <c r="J426" s="76" t="str">
        <f t="shared" si="56"/>
        <v/>
      </c>
      <c r="K426" s="76" t="str">
        <f t="shared" si="57"/>
        <v/>
      </c>
      <c r="L426" s="152" t="str">
        <f t="shared" si="58"/>
        <v/>
      </c>
      <c r="M426" s="76" t="str">
        <f t="shared" si="59"/>
        <v/>
      </c>
      <c r="N426" s="76" t="str">
        <f t="shared" si="60"/>
        <v/>
      </c>
      <c r="O426" s="76" t="str">
        <f t="shared" si="61"/>
        <v/>
      </c>
      <c r="P426" s="76" t="str">
        <f t="shared" si="62"/>
        <v/>
      </c>
      <c r="Q426" s="76" t="str">
        <f t="shared" si="54"/>
        <v/>
      </c>
    </row>
    <row r="427" spans="1:17">
      <c r="A427" s="88"/>
      <c r="G427" s="88"/>
      <c r="H427" s="76" t="str">
        <f>IF(ISTEXT(VLOOKUP(G427,Rubrieken!A:B,2,FALSE)),VLOOKUP(G427,Rubrieken!A:B,2,FALSE),"")</f>
        <v/>
      </c>
      <c r="I427" s="87">
        <f t="shared" si="55"/>
        <v>0</v>
      </c>
      <c r="J427" s="76" t="str">
        <f t="shared" si="56"/>
        <v/>
      </c>
      <c r="K427" s="76" t="str">
        <f t="shared" si="57"/>
        <v/>
      </c>
      <c r="L427" s="152" t="str">
        <f t="shared" si="58"/>
        <v/>
      </c>
      <c r="M427" s="76" t="str">
        <f t="shared" si="59"/>
        <v/>
      </c>
      <c r="N427" s="76" t="str">
        <f t="shared" si="60"/>
        <v/>
      </c>
      <c r="O427" s="76" t="str">
        <f t="shared" si="61"/>
        <v/>
      </c>
      <c r="P427" s="76" t="str">
        <f t="shared" si="62"/>
        <v/>
      </c>
      <c r="Q427" s="76" t="str">
        <f t="shared" si="54"/>
        <v/>
      </c>
    </row>
    <row r="428" spans="1:17">
      <c r="A428" s="88"/>
      <c r="G428" s="88"/>
      <c r="H428" s="76" t="str">
        <f>IF(ISTEXT(VLOOKUP(G428,Rubrieken!A:B,2,FALSE)),VLOOKUP(G428,Rubrieken!A:B,2,FALSE),"")</f>
        <v/>
      </c>
      <c r="I428" s="87">
        <f t="shared" si="55"/>
        <v>0</v>
      </c>
      <c r="J428" s="76" t="str">
        <f t="shared" si="56"/>
        <v/>
      </c>
      <c r="K428" s="76" t="str">
        <f t="shared" si="57"/>
        <v/>
      </c>
      <c r="L428" s="152" t="str">
        <f t="shared" si="58"/>
        <v/>
      </c>
      <c r="M428" s="76" t="str">
        <f t="shared" si="59"/>
        <v/>
      </c>
      <c r="N428" s="76" t="str">
        <f t="shared" si="60"/>
        <v/>
      </c>
      <c r="O428" s="76" t="str">
        <f t="shared" si="61"/>
        <v/>
      </c>
      <c r="P428" s="76" t="str">
        <f t="shared" si="62"/>
        <v/>
      </c>
      <c r="Q428" s="76" t="str">
        <f t="shared" si="54"/>
        <v/>
      </c>
    </row>
    <row r="429" spans="1:17">
      <c r="A429" s="88"/>
      <c r="G429" s="88"/>
      <c r="H429" s="76" t="str">
        <f>IF(ISTEXT(VLOOKUP(G429,Rubrieken!A:B,2,FALSE)),VLOOKUP(G429,Rubrieken!A:B,2,FALSE),"")</f>
        <v/>
      </c>
      <c r="I429" s="87">
        <f t="shared" si="55"/>
        <v>0</v>
      </c>
      <c r="J429" s="76" t="str">
        <f t="shared" si="56"/>
        <v/>
      </c>
      <c r="K429" s="76" t="str">
        <f t="shared" si="57"/>
        <v/>
      </c>
      <c r="L429" s="152" t="str">
        <f t="shared" si="58"/>
        <v/>
      </c>
      <c r="M429" s="76" t="str">
        <f t="shared" si="59"/>
        <v/>
      </c>
      <c r="N429" s="76" t="str">
        <f t="shared" si="60"/>
        <v/>
      </c>
      <c r="O429" s="76" t="str">
        <f t="shared" si="61"/>
        <v/>
      </c>
      <c r="P429" s="76" t="str">
        <f t="shared" si="62"/>
        <v/>
      </c>
      <c r="Q429" s="76" t="str">
        <f t="shared" si="54"/>
        <v/>
      </c>
    </row>
    <row r="430" spans="1:17">
      <c r="A430" s="88"/>
      <c r="G430" s="88"/>
      <c r="H430" s="76" t="str">
        <f>IF(ISTEXT(VLOOKUP(G430,Rubrieken!A:B,2,FALSE)),VLOOKUP(G430,Rubrieken!A:B,2,FALSE),"")</f>
        <v/>
      </c>
      <c r="I430" s="87">
        <f t="shared" si="55"/>
        <v>0</v>
      </c>
      <c r="J430" s="76" t="str">
        <f t="shared" si="56"/>
        <v/>
      </c>
      <c r="K430" s="76" t="str">
        <f t="shared" si="57"/>
        <v/>
      </c>
      <c r="L430" s="152" t="str">
        <f t="shared" si="58"/>
        <v/>
      </c>
      <c r="M430" s="76" t="str">
        <f t="shared" si="59"/>
        <v/>
      </c>
      <c r="N430" s="76" t="str">
        <f t="shared" si="60"/>
        <v/>
      </c>
      <c r="O430" s="76" t="str">
        <f t="shared" si="61"/>
        <v/>
      </c>
      <c r="P430" s="76" t="str">
        <f t="shared" si="62"/>
        <v/>
      </c>
      <c r="Q430" s="76" t="str">
        <f t="shared" si="54"/>
        <v/>
      </c>
    </row>
    <row r="431" spans="1:17">
      <c r="A431" s="88"/>
      <c r="G431" s="88"/>
      <c r="H431" s="76" t="str">
        <f>IF(ISTEXT(VLOOKUP(G431,Rubrieken!A:B,2,FALSE)),VLOOKUP(G431,Rubrieken!A:B,2,FALSE),"")</f>
        <v/>
      </c>
      <c r="I431" s="87">
        <f t="shared" si="55"/>
        <v>0</v>
      </c>
      <c r="J431" s="76" t="str">
        <f t="shared" si="56"/>
        <v/>
      </c>
      <c r="K431" s="76" t="str">
        <f t="shared" si="57"/>
        <v/>
      </c>
      <c r="L431" s="152" t="str">
        <f t="shared" si="58"/>
        <v/>
      </c>
      <c r="M431" s="76" t="str">
        <f t="shared" si="59"/>
        <v/>
      </c>
      <c r="N431" s="76" t="str">
        <f t="shared" si="60"/>
        <v/>
      </c>
      <c r="O431" s="76" t="str">
        <f t="shared" si="61"/>
        <v/>
      </c>
      <c r="P431" s="76" t="str">
        <f t="shared" si="62"/>
        <v/>
      </c>
      <c r="Q431" s="76" t="str">
        <f t="shared" si="54"/>
        <v/>
      </c>
    </row>
    <row r="432" spans="1:17">
      <c r="A432" s="88"/>
      <c r="G432" s="88"/>
      <c r="H432" s="76" t="str">
        <f>IF(ISTEXT(VLOOKUP(G432,Rubrieken!A:B,2,FALSE)),VLOOKUP(G432,Rubrieken!A:B,2,FALSE),"")</f>
        <v/>
      </c>
      <c r="I432" s="87">
        <f t="shared" si="55"/>
        <v>0</v>
      </c>
      <c r="J432" s="76" t="str">
        <f t="shared" si="56"/>
        <v/>
      </c>
      <c r="K432" s="76" t="str">
        <f t="shared" si="57"/>
        <v/>
      </c>
      <c r="L432" s="152" t="str">
        <f t="shared" si="58"/>
        <v/>
      </c>
      <c r="M432" s="76" t="str">
        <f t="shared" si="59"/>
        <v/>
      </c>
      <c r="N432" s="76" t="str">
        <f t="shared" si="60"/>
        <v/>
      </c>
      <c r="O432" s="76" t="str">
        <f t="shared" si="61"/>
        <v/>
      </c>
      <c r="P432" s="76" t="str">
        <f t="shared" si="62"/>
        <v/>
      </c>
      <c r="Q432" s="76" t="str">
        <f t="shared" si="54"/>
        <v/>
      </c>
    </row>
    <row r="433" spans="1:17">
      <c r="A433" s="88"/>
      <c r="G433" s="88"/>
      <c r="H433" s="76" t="str">
        <f>IF(ISTEXT(VLOOKUP(G433,Rubrieken!A:B,2,FALSE)),VLOOKUP(G433,Rubrieken!A:B,2,FALSE),"")</f>
        <v/>
      </c>
      <c r="I433" s="87">
        <f t="shared" si="55"/>
        <v>0</v>
      </c>
      <c r="J433" s="76" t="str">
        <f t="shared" si="56"/>
        <v/>
      </c>
      <c r="K433" s="76" t="str">
        <f t="shared" si="57"/>
        <v/>
      </c>
      <c r="L433" s="152" t="str">
        <f t="shared" si="58"/>
        <v/>
      </c>
      <c r="M433" s="76" t="str">
        <f t="shared" si="59"/>
        <v/>
      </c>
      <c r="N433" s="76" t="str">
        <f t="shared" si="60"/>
        <v/>
      </c>
      <c r="O433" s="76" t="str">
        <f t="shared" si="61"/>
        <v/>
      </c>
      <c r="P433" s="76" t="str">
        <f t="shared" si="62"/>
        <v/>
      </c>
      <c r="Q433" s="76" t="str">
        <f t="shared" si="54"/>
        <v/>
      </c>
    </row>
    <row r="434" spans="1:17">
      <c r="A434" s="88"/>
      <c r="G434" s="88"/>
      <c r="H434" s="76" t="str">
        <f>IF(ISTEXT(VLOOKUP(G434,Rubrieken!A:B,2,FALSE)),VLOOKUP(G434,Rubrieken!A:B,2,FALSE),"")</f>
        <v/>
      </c>
      <c r="I434" s="87">
        <f t="shared" si="55"/>
        <v>0</v>
      </c>
      <c r="J434" s="76" t="str">
        <f t="shared" si="56"/>
        <v/>
      </c>
      <c r="K434" s="76" t="str">
        <f t="shared" si="57"/>
        <v/>
      </c>
      <c r="L434" s="152" t="str">
        <f t="shared" si="58"/>
        <v/>
      </c>
      <c r="M434" s="76" t="str">
        <f t="shared" si="59"/>
        <v/>
      </c>
      <c r="N434" s="76" t="str">
        <f t="shared" si="60"/>
        <v/>
      </c>
      <c r="O434" s="76" t="str">
        <f t="shared" si="61"/>
        <v/>
      </c>
      <c r="P434" s="76" t="str">
        <f t="shared" si="62"/>
        <v/>
      </c>
      <c r="Q434" s="76" t="str">
        <f t="shared" si="54"/>
        <v/>
      </c>
    </row>
    <row r="435" spans="1:17">
      <c r="A435" s="88"/>
      <c r="G435" s="88"/>
      <c r="H435" s="76" t="str">
        <f>IF(ISTEXT(VLOOKUP(G435,Rubrieken!A:B,2,FALSE)),VLOOKUP(G435,Rubrieken!A:B,2,FALSE),"")</f>
        <v/>
      </c>
      <c r="I435" s="87">
        <f t="shared" si="55"/>
        <v>0</v>
      </c>
      <c r="J435" s="76" t="str">
        <f t="shared" si="56"/>
        <v/>
      </c>
      <c r="K435" s="76" t="str">
        <f t="shared" si="57"/>
        <v/>
      </c>
      <c r="L435" s="152" t="str">
        <f t="shared" si="58"/>
        <v/>
      </c>
      <c r="M435" s="76" t="str">
        <f t="shared" si="59"/>
        <v/>
      </c>
      <c r="N435" s="76" t="str">
        <f t="shared" si="60"/>
        <v/>
      </c>
      <c r="O435" s="76" t="str">
        <f t="shared" si="61"/>
        <v/>
      </c>
      <c r="P435" s="76" t="str">
        <f t="shared" si="62"/>
        <v/>
      </c>
      <c r="Q435" s="76" t="str">
        <f t="shared" si="54"/>
        <v/>
      </c>
    </row>
    <row r="436" spans="1:17">
      <c r="A436" s="88"/>
      <c r="G436" s="88"/>
      <c r="H436" s="76" t="str">
        <f>IF(ISTEXT(VLOOKUP(G436,Rubrieken!A:B,2,FALSE)),VLOOKUP(G436,Rubrieken!A:B,2,FALSE),"")</f>
        <v/>
      </c>
      <c r="I436" s="87">
        <f t="shared" si="55"/>
        <v>0</v>
      </c>
      <c r="J436" s="76" t="str">
        <f t="shared" si="56"/>
        <v/>
      </c>
      <c r="K436" s="76" t="str">
        <f t="shared" si="57"/>
        <v/>
      </c>
      <c r="L436" s="152" t="str">
        <f t="shared" si="58"/>
        <v/>
      </c>
      <c r="M436" s="76" t="str">
        <f t="shared" si="59"/>
        <v/>
      </c>
      <c r="N436" s="76" t="str">
        <f t="shared" si="60"/>
        <v/>
      </c>
      <c r="O436" s="76" t="str">
        <f t="shared" si="61"/>
        <v/>
      </c>
      <c r="P436" s="76" t="str">
        <f t="shared" si="62"/>
        <v/>
      </c>
      <c r="Q436" s="76" t="str">
        <f t="shared" si="54"/>
        <v/>
      </c>
    </row>
    <row r="437" spans="1:17">
      <c r="A437" s="88"/>
      <c r="G437" s="88"/>
      <c r="H437" s="76" t="str">
        <f>IF(ISTEXT(VLOOKUP(G437,Rubrieken!A:B,2,FALSE)),VLOOKUP(G437,Rubrieken!A:B,2,FALSE),"")</f>
        <v/>
      </c>
      <c r="I437" s="87">
        <f t="shared" si="55"/>
        <v>0</v>
      </c>
      <c r="J437" s="76" t="str">
        <f t="shared" si="56"/>
        <v/>
      </c>
      <c r="K437" s="76" t="str">
        <f t="shared" si="57"/>
        <v/>
      </c>
      <c r="L437" s="152" t="str">
        <f t="shared" si="58"/>
        <v/>
      </c>
      <c r="M437" s="76" t="str">
        <f t="shared" si="59"/>
        <v/>
      </c>
      <c r="N437" s="76" t="str">
        <f t="shared" si="60"/>
        <v/>
      </c>
      <c r="O437" s="76" t="str">
        <f t="shared" si="61"/>
        <v/>
      </c>
      <c r="P437" s="76" t="str">
        <f t="shared" si="62"/>
        <v/>
      </c>
      <c r="Q437" s="76" t="str">
        <f t="shared" si="54"/>
        <v/>
      </c>
    </row>
    <row r="438" spans="1:17">
      <c r="A438" s="88"/>
      <c r="G438" s="88"/>
      <c r="H438" s="76" t="str">
        <f>IF(ISTEXT(VLOOKUP(G438,Rubrieken!A:B,2,FALSE)),VLOOKUP(G438,Rubrieken!A:B,2,FALSE),"")</f>
        <v/>
      </c>
      <c r="I438" s="87">
        <f t="shared" si="55"/>
        <v>0</v>
      </c>
      <c r="J438" s="76" t="str">
        <f t="shared" si="56"/>
        <v/>
      </c>
      <c r="K438" s="76" t="str">
        <f t="shared" si="57"/>
        <v/>
      </c>
      <c r="L438" s="152" t="str">
        <f t="shared" si="58"/>
        <v/>
      </c>
      <c r="M438" s="76" t="str">
        <f t="shared" si="59"/>
        <v/>
      </c>
      <c r="N438" s="76" t="str">
        <f t="shared" si="60"/>
        <v/>
      </c>
      <c r="O438" s="76" t="str">
        <f t="shared" si="61"/>
        <v/>
      </c>
      <c r="P438" s="76" t="str">
        <f t="shared" si="62"/>
        <v/>
      </c>
      <c r="Q438" s="76" t="str">
        <f t="shared" si="54"/>
        <v/>
      </c>
    </row>
    <row r="439" spans="1:17">
      <c r="A439" s="88"/>
      <c r="G439" s="88"/>
      <c r="H439" s="76" t="str">
        <f>IF(ISTEXT(VLOOKUP(G439,Rubrieken!A:B,2,FALSE)),VLOOKUP(G439,Rubrieken!A:B,2,FALSE),"")</f>
        <v/>
      </c>
      <c r="I439" s="87">
        <f t="shared" si="55"/>
        <v>0</v>
      </c>
      <c r="J439" s="76" t="str">
        <f t="shared" si="56"/>
        <v/>
      </c>
      <c r="K439" s="76" t="str">
        <f t="shared" si="57"/>
        <v/>
      </c>
      <c r="L439" s="152" t="str">
        <f t="shared" si="58"/>
        <v/>
      </c>
      <c r="M439" s="76" t="str">
        <f t="shared" si="59"/>
        <v/>
      </c>
      <c r="N439" s="76" t="str">
        <f t="shared" si="60"/>
        <v/>
      </c>
      <c r="O439" s="76" t="str">
        <f t="shared" si="61"/>
        <v/>
      </c>
      <c r="P439" s="76" t="str">
        <f t="shared" si="62"/>
        <v/>
      </c>
      <c r="Q439" s="76" t="str">
        <f t="shared" si="54"/>
        <v/>
      </c>
    </row>
    <row r="440" spans="1:17">
      <c r="A440" s="88"/>
      <c r="G440" s="88"/>
      <c r="H440" s="76" t="str">
        <f>IF(ISTEXT(VLOOKUP(G440,Rubrieken!A:B,2,FALSE)),VLOOKUP(G440,Rubrieken!A:B,2,FALSE),"")</f>
        <v/>
      </c>
      <c r="I440" s="87">
        <f t="shared" si="55"/>
        <v>0</v>
      </c>
      <c r="J440" s="76" t="str">
        <f t="shared" si="56"/>
        <v/>
      </c>
      <c r="K440" s="76" t="str">
        <f t="shared" si="57"/>
        <v/>
      </c>
      <c r="L440" s="152" t="str">
        <f t="shared" si="58"/>
        <v/>
      </c>
      <c r="M440" s="76" t="str">
        <f t="shared" si="59"/>
        <v/>
      </c>
      <c r="N440" s="76" t="str">
        <f t="shared" si="60"/>
        <v/>
      </c>
      <c r="O440" s="76" t="str">
        <f t="shared" si="61"/>
        <v/>
      </c>
      <c r="P440" s="76" t="str">
        <f t="shared" si="62"/>
        <v/>
      </c>
      <c r="Q440" s="76" t="str">
        <f t="shared" si="54"/>
        <v/>
      </c>
    </row>
    <row r="441" spans="1:17">
      <c r="A441" s="88"/>
      <c r="G441" s="88"/>
      <c r="H441" s="76" t="str">
        <f>IF(ISTEXT(VLOOKUP(G441,Rubrieken!A:B,2,FALSE)),VLOOKUP(G441,Rubrieken!A:B,2,FALSE),"")</f>
        <v/>
      </c>
      <c r="I441" s="87">
        <f t="shared" si="55"/>
        <v>0</v>
      </c>
      <c r="J441" s="76" t="str">
        <f t="shared" si="56"/>
        <v/>
      </c>
      <c r="K441" s="76" t="str">
        <f t="shared" si="57"/>
        <v/>
      </c>
      <c r="L441" s="152" t="str">
        <f t="shared" si="58"/>
        <v/>
      </c>
      <c r="M441" s="76" t="str">
        <f t="shared" si="59"/>
        <v/>
      </c>
      <c r="N441" s="76" t="str">
        <f t="shared" si="60"/>
        <v/>
      </c>
      <c r="O441" s="76" t="str">
        <f t="shared" si="61"/>
        <v/>
      </c>
      <c r="P441" s="76" t="str">
        <f t="shared" si="62"/>
        <v/>
      </c>
      <c r="Q441" s="76" t="str">
        <f t="shared" si="54"/>
        <v/>
      </c>
    </row>
    <row r="442" spans="1:17">
      <c r="A442" s="88"/>
      <c r="G442" s="88"/>
      <c r="H442" s="76" t="str">
        <f>IF(ISTEXT(VLOOKUP(G442,Rubrieken!A:B,2,FALSE)),VLOOKUP(G442,Rubrieken!A:B,2,FALSE),"")</f>
        <v/>
      </c>
      <c r="I442" s="87">
        <f t="shared" si="55"/>
        <v>0</v>
      </c>
      <c r="J442" s="76" t="str">
        <f t="shared" si="56"/>
        <v/>
      </c>
      <c r="K442" s="76" t="str">
        <f t="shared" si="57"/>
        <v/>
      </c>
      <c r="L442" s="152" t="str">
        <f t="shared" si="58"/>
        <v/>
      </c>
      <c r="M442" s="76" t="str">
        <f t="shared" si="59"/>
        <v/>
      </c>
      <c r="N442" s="76" t="str">
        <f t="shared" si="60"/>
        <v/>
      </c>
      <c r="O442" s="76" t="str">
        <f t="shared" si="61"/>
        <v/>
      </c>
      <c r="P442" s="76" t="str">
        <f t="shared" si="62"/>
        <v/>
      </c>
      <c r="Q442" s="76" t="str">
        <f t="shared" si="54"/>
        <v/>
      </c>
    </row>
    <row r="443" spans="1:17">
      <c r="A443" s="88"/>
      <c r="G443" s="88"/>
      <c r="H443" s="76" t="str">
        <f>IF(ISTEXT(VLOOKUP(G443,Rubrieken!A:B,2,FALSE)),VLOOKUP(G443,Rubrieken!A:B,2,FALSE),"")</f>
        <v/>
      </c>
      <c r="I443" s="87">
        <f t="shared" si="55"/>
        <v>0</v>
      </c>
      <c r="J443" s="76" t="str">
        <f t="shared" si="56"/>
        <v/>
      </c>
      <c r="K443" s="76" t="str">
        <f t="shared" si="57"/>
        <v/>
      </c>
      <c r="L443" s="152" t="str">
        <f t="shared" si="58"/>
        <v/>
      </c>
      <c r="M443" s="76" t="str">
        <f t="shared" si="59"/>
        <v/>
      </c>
      <c r="N443" s="76" t="str">
        <f t="shared" si="60"/>
        <v/>
      </c>
      <c r="O443" s="76" t="str">
        <f t="shared" si="61"/>
        <v/>
      </c>
      <c r="P443" s="76" t="str">
        <f t="shared" si="62"/>
        <v/>
      </c>
      <c r="Q443" s="76" t="str">
        <f t="shared" si="54"/>
        <v/>
      </c>
    </row>
    <row r="444" spans="1:17">
      <c r="A444" s="88"/>
      <c r="G444" s="88"/>
      <c r="H444" s="76" t="str">
        <f>IF(ISTEXT(VLOOKUP(G444,Rubrieken!A:B,2,FALSE)),VLOOKUP(G444,Rubrieken!A:B,2,FALSE),"")</f>
        <v/>
      </c>
      <c r="I444" s="87">
        <f t="shared" si="55"/>
        <v>0</v>
      </c>
      <c r="J444" s="76" t="str">
        <f t="shared" si="56"/>
        <v/>
      </c>
      <c r="K444" s="76" t="str">
        <f t="shared" si="57"/>
        <v/>
      </c>
      <c r="L444" s="152" t="str">
        <f t="shared" si="58"/>
        <v/>
      </c>
      <c r="M444" s="76" t="str">
        <f t="shared" si="59"/>
        <v/>
      </c>
      <c r="N444" s="76" t="str">
        <f t="shared" si="60"/>
        <v/>
      </c>
      <c r="O444" s="76" t="str">
        <f t="shared" si="61"/>
        <v/>
      </c>
      <c r="P444" s="76" t="str">
        <f t="shared" si="62"/>
        <v/>
      </c>
      <c r="Q444" s="76" t="str">
        <f t="shared" si="54"/>
        <v/>
      </c>
    </row>
    <row r="445" spans="1:17">
      <c r="A445" s="88"/>
      <c r="G445" s="88"/>
      <c r="H445" s="76" t="str">
        <f>IF(ISTEXT(VLOOKUP(G445,Rubrieken!A:B,2,FALSE)),VLOOKUP(G445,Rubrieken!A:B,2,FALSE),"")</f>
        <v/>
      </c>
      <c r="I445" s="87">
        <f t="shared" si="55"/>
        <v>0</v>
      </c>
      <c r="J445" s="76" t="str">
        <f t="shared" si="56"/>
        <v/>
      </c>
      <c r="K445" s="76" t="str">
        <f t="shared" si="57"/>
        <v/>
      </c>
      <c r="L445" s="152" t="str">
        <f t="shared" si="58"/>
        <v/>
      </c>
      <c r="M445" s="76" t="str">
        <f t="shared" si="59"/>
        <v/>
      </c>
      <c r="N445" s="76" t="str">
        <f t="shared" si="60"/>
        <v/>
      </c>
      <c r="O445" s="76" t="str">
        <f t="shared" si="61"/>
        <v/>
      </c>
      <c r="P445" s="76" t="str">
        <f t="shared" si="62"/>
        <v/>
      </c>
      <c r="Q445" s="76" t="str">
        <f t="shared" si="54"/>
        <v/>
      </c>
    </row>
    <row r="446" spans="1:17">
      <c r="A446" s="88"/>
      <c r="G446" s="88"/>
      <c r="H446" s="76" t="str">
        <f>IF(ISTEXT(VLOOKUP(G446,Rubrieken!A:B,2,FALSE)),VLOOKUP(G446,Rubrieken!A:B,2,FALSE),"")</f>
        <v/>
      </c>
      <c r="I446" s="87">
        <f t="shared" si="55"/>
        <v>0</v>
      </c>
      <c r="J446" s="76" t="str">
        <f t="shared" si="56"/>
        <v/>
      </c>
      <c r="K446" s="76" t="str">
        <f t="shared" si="57"/>
        <v/>
      </c>
      <c r="L446" s="152" t="str">
        <f t="shared" si="58"/>
        <v/>
      </c>
      <c r="M446" s="76" t="str">
        <f t="shared" si="59"/>
        <v/>
      </c>
      <c r="N446" s="76" t="str">
        <f t="shared" si="60"/>
        <v/>
      </c>
      <c r="O446" s="76" t="str">
        <f t="shared" si="61"/>
        <v/>
      </c>
      <c r="P446" s="76" t="str">
        <f t="shared" si="62"/>
        <v/>
      </c>
      <c r="Q446" s="76" t="str">
        <f t="shared" si="54"/>
        <v/>
      </c>
    </row>
    <row r="447" spans="1:17">
      <c r="A447" s="88"/>
      <c r="G447" s="88"/>
      <c r="H447" s="76" t="str">
        <f>IF(ISTEXT(VLOOKUP(G447,Rubrieken!A:B,2,FALSE)),VLOOKUP(G447,Rubrieken!A:B,2,FALSE),"")</f>
        <v/>
      </c>
      <c r="I447" s="87">
        <f t="shared" si="55"/>
        <v>0</v>
      </c>
      <c r="J447" s="76" t="str">
        <f t="shared" si="56"/>
        <v/>
      </c>
      <c r="K447" s="76" t="str">
        <f t="shared" si="57"/>
        <v/>
      </c>
      <c r="L447" s="152" t="str">
        <f t="shared" si="58"/>
        <v/>
      </c>
      <c r="M447" s="76" t="str">
        <f t="shared" si="59"/>
        <v/>
      </c>
      <c r="N447" s="76" t="str">
        <f t="shared" si="60"/>
        <v/>
      </c>
      <c r="O447" s="76" t="str">
        <f t="shared" si="61"/>
        <v/>
      </c>
      <c r="P447" s="76" t="str">
        <f t="shared" si="62"/>
        <v/>
      </c>
      <c r="Q447" s="76" t="str">
        <f t="shared" si="54"/>
        <v/>
      </c>
    </row>
    <row r="448" spans="1:17">
      <c r="A448" s="88"/>
      <c r="G448" s="88"/>
      <c r="H448" s="76" t="str">
        <f>IF(ISTEXT(VLOOKUP(G448,Rubrieken!A:B,2,FALSE)),VLOOKUP(G448,Rubrieken!A:B,2,FALSE),"")</f>
        <v/>
      </c>
      <c r="I448" s="87">
        <f t="shared" si="55"/>
        <v>0</v>
      </c>
      <c r="J448" s="76" t="str">
        <f t="shared" si="56"/>
        <v/>
      </c>
      <c r="K448" s="76" t="str">
        <f t="shared" si="57"/>
        <v/>
      </c>
      <c r="L448" s="152" t="str">
        <f t="shared" si="58"/>
        <v/>
      </c>
      <c r="M448" s="76" t="str">
        <f t="shared" si="59"/>
        <v/>
      </c>
      <c r="N448" s="76" t="str">
        <f t="shared" si="60"/>
        <v/>
      </c>
      <c r="O448" s="76" t="str">
        <f t="shared" si="61"/>
        <v/>
      </c>
      <c r="P448" s="76" t="str">
        <f t="shared" si="62"/>
        <v/>
      </c>
      <c r="Q448" s="76" t="str">
        <f t="shared" si="54"/>
        <v/>
      </c>
    </row>
    <row r="449" spans="1:17">
      <c r="A449" s="88"/>
      <c r="G449" s="88"/>
      <c r="H449" s="76" t="str">
        <f>IF(ISTEXT(VLOOKUP(G449,Rubrieken!A:B,2,FALSE)),VLOOKUP(G449,Rubrieken!A:B,2,FALSE),"")</f>
        <v/>
      </c>
      <c r="I449" s="87">
        <f t="shared" si="55"/>
        <v>0</v>
      </c>
      <c r="J449" s="76" t="str">
        <f t="shared" si="56"/>
        <v/>
      </c>
      <c r="K449" s="76" t="str">
        <f t="shared" si="57"/>
        <v/>
      </c>
      <c r="L449" s="152" t="str">
        <f t="shared" si="58"/>
        <v/>
      </c>
      <c r="M449" s="76" t="str">
        <f t="shared" si="59"/>
        <v/>
      </c>
      <c r="N449" s="76" t="str">
        <f t="shared" si="60"/>
        <v/>
      </c>
      <c r="O449" s="76" t="str">
        <f t="shared" si="61"/>
        <v/>
      </c>
      <c r="P449" s="76" t="str">
        <f t="shared" si="62"/>
        <v/>
      </c>
      <c r="Q449" s="76" t="str">
        <f t="shared" si="54"/>
        <v/>
      </c>
    </row>
    <row r="450" spans="1:17">
      <c r="A450" s="88"/>
      <c r="G450" s="88"/>
      <c r="H450" s="76" t="str">
        <f>IF(ISTEXT(VLOOKUP(G450,Rubrieken!A:B,2,FALSE)),VLOOKUP(G450,Rubrieken!A:B,2,FALSE),"")</f>
        <v/>
      </c>
      <c r="I450" s="87">
        <f t="shared" si="55"/>
        <v>0</v>
      </c>
      <c r="J450" s="76" t="str">
        <f t="shared" si="56"/>
        <v/>
      </c>
      <c r="K450" s="76" t="str">
        <f t="shared" si="57"/>
        <v/>
      </c>
      <c r="L450" s="152" t="str">
        <f t="shared" si="58"/>
        <v/>
      </c>
      <c r="M450" s="76" t="str">
        <f t="shared" si="59"/>
        <v/>
      </c>
      <c r="N450" s="76" t="str">
        <f t="shared" si="60"/>
        <v/>
      </c>
      <c r="O450" s="76" t="str">
        <f t="shared" si="61"/>
        <v/>
      </c>
      <c r="P450" s="76" t="str">
        <f t="shared" si="62"/>
        <v/>
      </c>
      <c r="Q450" s="76" t="str">
        <f t="shared" si="54"/>
        <v/>
      </c>
    </row>
    <row r="451" spans="1:17">
      <c r="A451" s="88"/>
      <c r="G451" s="88"/>
      <c r="H451" s="76" t="str">
        <f>IF(ISTEXT(VLOOKUP(G451,Rubrieken!A:B,2,FALSE)),VLOOKUP(G451,Rubrieken!A:B,2,FALSE),"")</f>
        <v/>
      </c>
      <c r="I451" s="87">
        <f t="shared" si="55"/>
        <v>0</v>
      </c>
      <c r="J451" s="76" t="str">
        <f t="shared" si="56"/>
        <v/>
      </c>
      <c r="K451" s="76" t="str">
        <f t="shared" si="57"/>
        <v/>
      </c>
      <c r="L451" s="152" t="str">
        <f t="shared" si="58"/>
        <v/>
      </c>
      <c r="M451" s="76" t="str">
        <f t="shared" si="59"/>
        <v/>
      </c>
      <c r="N451" s="76" t="str">
        <f t="shared" si="60"/>
        <v/>
      </c>
      <c r="O451" s="76" t="str">
        <f t="shared" si="61"/>
        <v/>
      </c>
      <c r="P451" s="76" t="str">
        <f t="shared" si="62"/>
        <v/>
      </c>
      <c r="Q451" s="76" t="str">
        <f t="shared" si="54"/>
        <v/>
      </c>
    </row>
    <row r="452" spans="1:17">
      <c r="A452" s="88"/>
      <c r="G452" s="88"/>
      <c r="H452" s="76" t="str">
        <f>IF(ISTEXT(VLOOKUP(G452,Rubrieken!A:B,2,FALSE)),VLOOKUP(G452,Rubrieken!A:B,2,FALSE),"")</f>
        <v/>
      </c>
      <c r="I452" s="87">
        <f t="shared" si="55"/>
        <v>0</v>
      </c>
      <c r="J452" s="76" t="str">
        <f t="shared" si="56"/>
        <v/>
      </c>
      <c r="K452" s="76" t="str">
        <f t="shared" si="57"/>
        <v/>
      </c>
      <c r="L452" s="152" t="str">
        <f t="shared" si="58"/>
        <v/>
      </c>
      <c r="M452" s="76" t="str">
        <f t="shared" si="59"/>
        <v/>
      </c>
      <c r="N452" s="76" t="str">
        <f t="shared" si="60"/>
        <v/>
      </c>
      <c r="O452" s="76" t="str">
        <f t="shared" si="61"/>
        <v/>
      </c>
      <c r="P452" s="76" t="str">
        <f t="shared" si="62"/>
        <v/>
      </c>
      <c r="Q452" s="76" t="str">
        <f t="shared" si="54"/>
        <v/>
      </c>
    </row>
    <row r="453" spans="1:17">
      <c r="A453" s="88"/>
      <c r="G453" s="88"/>
      <c r="H453" s="76" t="str">
        <f>IF(ISTEXT(VLOOKUP(G453,Rubrieken!A:B,2,FALSE)),VLOOKUP(G453,Rubrieken!A:B,2,FALSE),"")</f>
        <v/>
      </c>
      <c r="I453" s="87">
        <f t="shared" si="55"/>
        <v>0</v>
      </c>
      <c r="J453" s="76" t="str">
        <f t="shared" si="56"/>
        <v/>
      </c>
      <c r="K453" s="76" t="str">
        <f t="shared" si="57"/>
        <v/>
      </c>
      <c r="L453" s="152" t="str">
        <f t="shared" si="58"/>
        <v/>
      </c>
      <c r="M453" s="76" t="str">
        <f t="shared" si="59"/>
        <v/>
      </c>
      <c r="N453" s="76" t="str">
        <f t="shared" si="60"/>
        <v/>
      </c>
      <c r="O453" s="76" t="str">
        <f t="shared" si="61"/>
        <v/>
      </c>
      <c r="P453" s="76" t="str">
        <f t="shared" si="62"/>
        <v/>
      </c>
      <c r="Q453" s="76" t="str">
        <f t="shared" si="54"/>
        <v/>
      </c>
    </row>
    <row r="454" spans="1:17">
      <c r="A454" s="88"/>
      <c r="G454" s="88"/>
      <c r="H454" s="76" t="str">
        <f>IF(ISTEXT(VLOOKUP(G454,Rubrieken!A:B,2,FALSE)),VLOOKUP(G454,Rubrieken!A:B,2,FALSE),"")</f>
        <v/>
      </c>
      <c r="I454" s="87">
        <f t="shared" si="55"/>
        <v>0</v>
      </c>
      <c r="J454" s="76" t="str">
        <f t="shared" si="56"/>
        <v/>
      </c>
      <c r="K454" s="76" t="str">
        <f t="shared" si="57"/>
        <v/>
      </c>
      <c r="L454" s="152" t="str">
        <f t="shared" si="58"/>
        <v/>
      </c>
      <c r="M454" s="76" t="str">
        <f t="shared" si="59"/>
        <v/>
      </c>
      <c r="N454" s="76" t="str">
        <f t="shared" si="60"/>
        <v/>
      </c>
      <c r="O454" s="76" t="str">
        <f t="shared" si="61"/>
        <v/>
      </c>
      <c r="P454" s="76" t="str">
        <f t="shared" si="62"/>
        <v/>
      </c>
      <c r="Q454" s="76" t="str">
        <f t="shared" si="54"/>
        <v/>
      </c>
    </row>
    <row r="455" spans="1:17">
      <c r="A455" s="88"/>
      <c r="G455" s="88"/>
      <c r="H455" s="76" t="str">
        <f>IF(ISTEXT(VLOOKUP(G455,Rubrieken!A:B,2,FALSE)),VLOOKUP(G455,Rubrieken!A:B,2,FALSE),"")</f>
        <v/>
      </c>
      <c r="I455" s="87">
        <f t="shared" si="55"/>
        <v>0</v>
      </c>
      <c r="J455" s="76" t="str">
        <f t="shared" si="56"/>
        <v/>
      </c>
      <c r="K455" s="76" t="str">
        <f t="shared" si="57"/>
        <v/>
      </c>
      <c r="L455" s="152" t="str">
        <f t="shared" si="58"/>
        <v/>
      </c>
      <c r="M455" s="76" t="str">
        <f t="shared" si="59"/>
        <v/>
      </c>
      <c r="N455" s="76" t="str">
        <f t="shared" si="60"/>
        <v/>
      </c>
      <c r="O455" s="76" t="str">
        <f t="shared" si="61"/>
        <v/>
      </c>
      <c r="P455" s="76" t="str">
        <f t="shared" si="62"/>
        <v/>
      </c>
      <c r="Q455" s="76" t="str">
        <f t="shared" ref="Q455:Q502" si="63">IF(B455="","",CEILING(MONTH(B455)/3,1))</f>
        <v/>
      </c>
    </row>
    <row r="456" spans="1:17">
      <c r="A456" s="88"/>
      <c r="G456" s="88"/>
      <c r="H456" s="76" t="str">
        <f>IF(ISTEXT(VLOOKUP(G456,Rubrieken!A:B,2,FALSE)),VLOOKUP(G456,Rubrieken!A:B,2,FALSE),"")</f>
        <v/>
      </c>
      <c r="I456" s="87">
        <f t="shared" ref="I456:I502" si="64">D456-E456+F456</f>
        <v>0</v>
      </c>
      <c r="J456" s="76" t="str">
        <f t="shared" ref="J456:J502" si="65">CONCATENATE(K456,L456,M456,N456,O456,P456)</f>
        <v/>
      </c>
      <c r="K456" s="76" t="str">
        <f t="shared" ref="K456:K502" si="66">IF(AND(D456=0,E456=0),"",IF(H456="","Er is nog geen rubriek ingevuld. ",""))</f>
        <v/>
      </c>
      <c r="L456" s="152" t="str">
        <f t="shared" ref="L456:L502" si="67">IF(AND(ISNUMBER(D456),ISNUMBER(E456),(D456*E456)^2&gt;0),"Bedrag in en uit zijn beiden ingevuld. ","")</f>
        <v/>
      </c>
      <c r="M456" s="76" t="str">
        <f t="shared" ref="M456:M502" si="68">IF(AND(D456&gt;0,ISNUMBER(F456)),"Geen btw bij bank inkomsten. ","")</f>
        <v/>
      </c>
      <c r="N456" s="76" t="str">
        <f t="shared" ref="N456:N502" si="69">IF(ISNUMBER(E456),IF(F456/0.182&gt;E456,"Btw is groter dan 21%. ",""),"")</f>
        <v/>
      </c>
      <c r="O456" s="76" t="str">
        <f t="shared" ref="O456:O502" si="70">IF(I456=0,"",IF(Q456="","Geen datum ingevuld. ",""))</f>
        <v/>
      </c>
      <c r="P456" s="76" t="str">
        <f t="shared" ref="P456:P502" si="71">IF(I456&lt;&gt;0,IF(CONCATENATE(K456,L456,M456,N456,O456)="","Hele regel is goed!",""),"")</f>
        <v/>
      </c>
      <c r="Q456" s="76" t="str">
        <f t="shared" si="63"/>
        <v/>
      </c>
    </row>
    <row r="457" spans="1:17">
      <c r="A457" s="88"/>
      <c r="G457" s="88"/>
      <c r="H457" s="76" t="str">
        <f>IF(ISTEXT(VLOOKUP(G457,Rubrieken!A:B,2,FALSE)),VLOOKUP(G457,Rubrieken!A:B,2,FALSE),"")</f>
        <v/>
      </c>
      <c r="I457" s="87">
        <f t="shared" si="64"/>
        <v>0</v>
      </c>
      <c r="J457" s="76" t="str">
        <f t="shared" si="65"/>
        <v/>
      </c>
      <c r="K457" s="76" t="str">
        <f t="shared" si="66"/>
        <v/>
      </c>
      <c r="L457" s="152" t="str">
        <f t="shared" si="67"/>
        <v/>
      </c>
      <c r="M457" s="76" t="str">
        <f t="shared" si="68"/>
        <v/>
      </c>
      <c r="N457" s="76" t="str">
        <f t="shared" si="69"/>
        <v/>
      </c>
      <c r="O457" s="76" t="str">
        <f t="shared" si="70"/>
        <v/>
      </c>
      <c r="P457" s="76" t="str">
        <f t="shared" si="71"/>
        <v/>
      </c>
      <c r="Q457" s="76" t="str">
        <f t="shared" si="63"/>
        <v/>
      </c>
    </row>
    <row r="458" spans="1:17">
      <c r="A458" s="88"/>
      <c r="G458" s="88"/>
      <c r="H458" s="76" t="str">
        <f>IF(ISTEXT(VLOOKUP(G458,Rubrieken!A:B,2,FALSE)),VLOOKUP(G458,Rubrieken!A:B,2,FALSE),"")</f>
        <v/>
      </c>
      <c r="I458" s="87">
        <f t="shared" si="64"/>
        <v>0</v>
      </c>
      <c r="J458" s="76" t="str">
        <f t="shared" si="65"/>
        <v/>
      </c>
      <c r="K458" s="76" t="str">
        <f t="shared" si="66"/>
        <v/>
      </c>
      <c r="L458" s="152" t="str">
        <f t="shared" si="67"/>
        <v/>
      </c>
      <c r="M458" s="76" t="str">
        <f t="shared" si="68"/>
        <v/>
      </c>
      <c r="N458" s="76" t="str">
        <f t="shared" si="69"/>
        <v/>
      </c>
      <c r="O458" s="76" t="str">
        <f t="shared" si="70"/>
        <v/>
      </c>
      <c r="P458" s="76" t="str">
        <f t="shared" si="71"/>
        <v/>
      </c>
      <c r="Q458" s="76" t="str">
        <f t="shared" si="63"/>
        <v/>
      </c>
    </row>
    <row r="459" spans="1:17">
      <c r="A459" s="88"/>
      <c r="G459" s="88"/>
      <c r="H459" s="76" t="str">
        <f>IF(ISTEXT(VLOOKUP(G459,Rubrieken!A:B,2,FALSE)),VLOOKUP(G459,Rubrieken!A:B,2,FALSE),"")</f>
        <v/>
      </c>
      <c r="I459" s="87">
        <f t="shared" si="64"/>
        <v>0</v>
      </c>
      <c r="J459" s="76" t="str">
        <f t="shared" si="65"/>
        <v/>
      </c>
      <c r="K459" s="76" t="str">
        <f t="shared" si="66"/>
        <v/>
      </c>
      <c r="L459" s="152" t="str">
        <f t="shared" si="67"/>
        <v/>
      </c>
      <c r="M459" s="76" t="str">
        <f t="shared" si="68"/>
        <v/>
      </c>
      <c r="N459" s="76" t="str">
        <f t="shared" si="69"/>
        <v/>
      </c>
      <c r="O459" s="76" t="str">
        <f t="shared" si="70"/>
        <v/>
      </c>
      <c r="P459" s="76" t="str">
        <f t="shared" si="71"/>
        <v/>
      </c>
      <c r="Q459" s="76" t="str">
        <f t="shared" si="63"/>
        <v/>
      </c>
    </row>
    <row r="460" spans="1:17">
      <c r="A460" s="88"/>
      <c r="G460" s="88"/>
      <c r="H460" s="76" t="str">
        <f>IF(ISTEXT(VLOOKUP(G460,Rubrieken!A:B,2,FALSE)),VLOOKUP(G460,Rubrieken!A:B,2,FALSE),"")</f>
        <v/>
      </c>
      <c r="I460" s="87">
        <f t="shared" si="64"/>
        <v>0</v>
      </c>
      <c r="J460" s="76" t="str">
        <f t="shared" si="65"/>
        <v/>
      </c>
      <c r="K460" s="76" t="str">
        <f t="shared" si="66"/>
        <v/>
      </c>
      <c r="L460" s="152" t="str">
        <f t="shared" si="67"/>
        <v/>
      </c>
      <c r="M460" s="76" t="str">
        <f t="shared" si="68"/>
        <v/>
      </c>
      <c r="N460" s="76" t="str">
        <f t="shared" si="69"/>
        <v/>
      </c>
      <c r="O460" s="76" t="str">
        <f t="shared" si="70"/>
        <v/>
      </c>
      <c r="P460" s="76" t="str">
        <f t="shared" si="71"/>
        <v/>
      </c>
      <c r="Q460" s="76" t="str">
        <f t="shared" si="63"/>
        <v/>
      </c>
    </row>
    <row r="461" spans="1:17">
      <c r="A461" s="88"/>
      <c r="G461" s="88"/>
      <c r="H461" s="76" t="str">
        <f>IF(ISTEXT(VLOOKUP(G461,Rubrieken!A:B,2,FALSE)),VLOOKUP(G461,Rubrieken!A:B,2,FALSE),"")</f>
        <v/>
      </c>
      <c r="I461" s="87">
        <f t="shared" si="64"/>
        <v>0</v>
      </c>
      <c r="J461" s="76" t="str">
        <f t="shared" si="65"/>
        <v/>
      </c>
      <c r="K461" s="76" t="str">
        <f t="shared" si="66"/>
        <v/>
      </c>
      <c r="L461" s="152" t="str">
        <f t="shared" si="67"/>
        <v/>
      </c>
      <c r="M461" s="76" t="str">
        <f t="shared" si="68"/>
        <v/>
      </c>
      <c r="N461" s="76" t="str">
        <f t="shared" si="69"/>
        <v/>
      </c>
      <c r="O461" s="76" t="str">
        <f t="shared" si="70"/>
        <v/>
      </c>
      <c r="P461" s="76" t="str">
        <f t="shared" si="71"/>
        <v/>
      </c>
      <c r="Q461" s="76" t="str">
        <f t="shared" si="63"/>
        <v/>
      </c>
    </row>
    <row r="462" spans="1:17">
      <c r="A462" s="88"/>
      <c r="G462" s="88"/>
      <c r="H462" s="76" t="str">
        <f>IF(ISTEXT(VLOOKUP(G462,Rubrieken!A:B,2,FALSE)),VLOOKUP(G462,Rubrieken!A:B,2,FALSE),"")</f>
        <v/>
      </c>
      <c r="I462" s="87">
        <f t="shared" si="64"/>
        <v>0</v>
      </c>
      <c r="J462" s="76" t="str">
        <f t="shared" si="65"/>
        <v/>
      </c>
      <c r="K462" s="76" t="str">
        <f t="shared" si="66"/>
        <v/>
      </c>
      <c r="L462" s="152" t="str">
        <f t="shared" si="67"/>
        <v/>
      </c>
      <c r="M462" s="76" t="str">
        <f t="shared" si="68"/>
        <v/>
      </c>
      <c r="N462" s="76" t="str">
        <f t="shared" si="69"/>
        <v/>
      </c>
      <c r="O462" s="76" t="str">
        <f t="shared" si="70"/>
        <v/>
      </c>
      <c r="P462" s="76" t="str">
        <f t="shared" si="71"/>
        <v/>
      </c>
      <c r="Q462" s="76" t="str">
        <f t="shared" si="63"/>
        <v/>
      </c>
    </row>
    <row r="463" spans="1:17">
      <c r="A463" s="88"/>
      <c r="G463" s="88"/>
      <c r="H463" s="76" t="str">
        <f>IF(ISTEXT(VLOOKUP(G463,Rubrieken!A:B,2,FALSE)),VLOOKUP(G463,Rubrieken!A:B,2,FALSE),"")</f>
        <v/>
      </c>
      <c r="I463" s="87">
        <f t="shared" si="64"/>
        <v>0</v>
      </c>
      <c r="J463" s="76" t="str">
        <f t="shared" si="65"/>
        <v/>
      </c>
      <c r="K463" s="76" t="str">
        <f t="shared" si="66"/>
        <v/>
      </c>
      <c r="L463" s="152" t="str">
        <f t="shared" si="67"/>
        <v/>
      </c>
      <c r="M463" s="76" t="str">
        <f t="shared" si="68"/>
        <v/>
      </c>
      <c r="N463" s="76" t="str">
        <f t="shared" si="69"/>
        <v/>
      </c>
      <c r="O463" s="76" t="str">
        <f t="shared" si="70"/>
        <v/>
      </c>
      <c r="P463" s="76" t="str">
        <f t="shared" si="71"/>
        <v/>
      </c>
      <c r="Q463" s="76" t="str">
        <f t="shared" si="63"/>
        <v/>
      </c>
    </row>
    <row r="464" spans="1:17">
      <c r="A464" s="88"/>
      <c r="G464" s="88"/>
      <c r="H464" s="76" t="str">
        <f>IF(ISTEXT(VLOOKUP(G464,Rubrieken!A:B,2,FALSE)),VLOOKUP(G464,Rubrieken!A:B,2,FALSE),"")</f>
        <v/>
      </c>
      <c r="I464" s="87">
        <f t="shared" si="64"/>
        <v>0</v>
      </c>
      <c r="J464" s="76" t="str">
        <f t="shared" si="65"/>
        <v/>
      </c>
      <c r="K464" s="76" t="str">
        <f t="shared" si="66"/>
        <v/>
      </c>
      <c r="L464" s="152" t="str">
        <f t="shared" si="67"/>
        <v/>
      </c>
      <c r="M464" s="76" t="str">
        <f t="shared" si="68"/>
        <v/>
      </c>
      <c r="N464" s="76" t="str">
        <f t="shared" si="69"/>
        <v/>
      </c>
      <c r="O464" s="76" t="str">
        <f t="shared" si="70"/>
        <v/>
      </c>
      <c r="P464" s="76" t="str">
        <f t="shared" si="71"/>
        <v/>
      </c>
      <c r="Q464" s="76" t="str">
        <f t="shared" si="63"/>
        <v/>
      </c>
    </row>
    <row r="465" spans="1:17">
      <c r="A465" s="88"/>
      <c r="G465" s="88"/>
      <c r="H465" s="76" t="str">
        <f>IF(ISTEXT(VLOOKUP(G465,Rubrieken!A:B,2,FALSE)),VLOOKUP(G465,Rubrieken!A:B,2,FALSE),"")</f>
        <v/>
      </c>
      <c r="I465" s="87">
        <f t="shared" si="64"/>
        <v>0</v>
      </c>
      <c r="J465" s="76" t="str">
        <f t="shared" si="65"/>
        <v/>
      </c>
      <c r="K465" s="76" t="str">
        <f t="shared" si="66"/>
        <v/>
      </c>
      <c r="L465" s="152" t="str">
        <f t="shared" si="67"/>
        <v/>
      </c>
      <c r="M465" s="76" t="str">
        <f t="shared" si="68"/>
        <v/>
      </c>
      <c r="N465" s="76" t="str">
        <f t="shared" si="69"/>
        <v/>
      </c>
      <c r="O465" s="76" t="str">
        <f t="shared" si="70"/>
        <v/>
      </c>
      <c r="P465" s="76" t="str">
        <f t="shared" si="71"/>
        <v/>
      </c>
      <c r="Q465" s="76" t="str">
        <f t="shared" si="63"/>
        <v/>
      </c>
    </row>
    <row r="466" spans="1:17">
      <c r="A466" s="88"/>
      <c r="G466" s="88"/>
      <c r="H466" s="76" t="str">
        <f>IF(ISTEXT(VLOOKUP(G466,Rubrieken!A:B,2,FALSE)),VLOOKUP(G466,Rubrieken!A:B,2,FALSE),"")</f>
        <v/>
      </c>
      <c r="I466" s="87">
        <f t="shared" si="64"/>
        <v>0</v>
      </c>
      <c r="J466" s="76" t="str">
        <f t="shared" si="65"/>
        <v/>
      </c>
      <c r="K466" s="76" t="str">
        <f t="shared" si="66"/>
        <v/>
      </c>
      <c r="L466" s="152" t="str">
        <f t="shared" si="67"/>
        <v/>
      </c>
      <c r="M466" s="76" t="str">
        <f t="shared" si="68"/>
        <v/>
      </c>
      <c r="N466" s="76" t="str">
        <f t="shared" si="69"/>
        <v/>
      </c>
      <c r="O466" s="76" t="str">
        <f t="shared" si="70"/>
        <v/>
      </c>
      <c r="P466" s="76" t="str">
        <f t="shared" si="71"/>
        <v/>
      </c>
      <c r="Q466" s="76" t="str">
        <f t="shared" si="63"/>
        <v/>
      </c>
    </row>
    <row r="467" spans="1:17">
      <c r="A467" s="88"/>
      <c r="G467" s="88"/>
      <c r="H467" s="76" t="str">
        <f>IF(ISTEXT(VLOOKUP(G467,Rubrieken!A:B,2,FALSE)),VLOOKUP(G467,Rubrieken!A:B,2,FALSE),"")</f>
        <v/>
      </c>
      <c r="I467" s="87">
        <f t="shared" si="64"/>
        <v>0</v>
      </c>
      <c r="J467" s="76" t="str">
        <f t="shared" si="65"/>
        <v/>
      </c>
      <c r="K467" s="76" t="str">
        <f t="shared" si="66"/>
        <v/>
      </c>
      <c r="L467" s="152" t="str">
        <f t="shared" si="67"/>
        <v/>
      </c>
      <c r="M467" s="76" t="str">
        <f t="shared" si="68"/>
        <v/>
      </c>
      <c r="N467" s="76" t="str">
        <f t="shared" si="69"/>
        <v/>
      </c>
      <c r="O467" s="76" t="str">
        <f t="shared" si="70"/>
        <v/>
      </c>
      <c r="P467" s="76" t="str">
        <f t="shared" si="71"/>
        <v/>
      </c>
      <c r="Q467" s="76" t="str">
        <f t="shared" si="63"/>
        <v/>
      </c>
    </row>
    <row r="468" spans="1:17">
      <c r="A468" s="88"/>
      <c r="G468" s="88"/>
      <c r="H468" s="76" t="str">
        <f>IF(ISTEXT(VLOOKUP(G468,Rubrieken!A:B,2,FALSE)),VLOOKUP(G468,Rubrieken!A:B,2,FALSE),"")</f>
        <v/>
      </c>
      <c r="I468" s="87">
        <f t="shared" si="64"/>
        <v>0</v>
      </c>
      <c r="J468" s="76" t="str">
        <f t="shared" si="65"/>
        <v/>
      </c>
      <c r="K468" s="76" t="str">
        <f t="shared" si="66"/>
        <v/>
      </c>
      <c r="L468" s="152" t="str">
        <f t="shared" si="67"/>
        <v/>
      </c>
      <c r="M468" s="76" t="str">
        <f t="shared" si="68"/>
        <v/>
      </c>
      <c r="N468" s="76" t="str">
        <f t="shared" si="69"/>
        <v/>
      </c>
      <c r="O468" s="76" t="str">
        <f t="shared" si="70"/>
        <v/>
      </c>
      <c r="P468" s="76" t="str">
        <f t="shared" si="71"/>
        <v/>
      </c>
      <c r="Q468" s="76" t="str">
        <f t="shared" si="63"/>
        <v/>
      </c>
    </row>
    <row r="469" spans="1:17">
      <c r="A469" s="88"/>
      <c r="G469" s="88"/>
      <c r="H469" s="76" t="str">
        <f>IF(ISTEXT(VLOOKUP(G469,Rubrieken!A:B,2,FALSE)),VLOOKUP(G469,Rubrieken!A:B,2,FALSE),"")</f>
        <v/>
      </c>
      <c r="I469" s="87">
        <f t="shared" si="64"/>
        <v>0</v>
      </c>
      <c r="J469" s="76" t="str">
        <f t="shared" si="65"/>
        <v/>
      </c>
      <c r="K469" s="76" t="str">
        <f t="shared" si="66"/>
        <v/>
      </c>
      <c r="L469" s="152" t="str">
        <f t="shared" si="67"/>
        <v/>
      </c>
      <c r="M469" s="76" t="str">
        <f t="shared" si="68"/>
        <v/>
      </c>
      <c r="N469" s="76" t="str">
        <f t="shared" si="69"/>
        <v/>
      </c>
      <c r="O469" s="76" t="str">
        <f t="shared" si="70"/>
        <v/>
      </c>
      <c r="P469" s="76" t="str">
        <f t="shared" si="71"/>
        <v/>
      </c>
      <c r="Q469" s="76" t="str">
        <f t="shared" si="63"/>
        <v/>
      </c>
    </row>
    <row r="470" spans="1:17">
      <c r="A470" s="88"/>
      <c r="G470" s="88"/>
      <c r="H470" s="76" t="str">
        <f>IF(ISTEXT(VLOOKUP(G470,Rubrieken!A:B,2,FALSE)),VLOOKUP(G470,Rubrieken!A:B,2,FALSE),"")</f>
        <v/>
      </c>
      <c r="I470" s="87">
        <f t="shared" si="64"/>
        <v>0</v>
      </c>
      <c r="J470" s="76" t="str">
        <f t="shared" si="65"/>
        <v/>
      </c>
      <c r="K470" s="76" t="str">
        <f t="shared" si="66"/>
        <v/>
      </c>
      <c r="L470" s="152" t="str">
        <f t="shared" si="67"/>
        <v/>
      </c>
      <c r="M470" s="76" t="str">
        <f t="shared" si="68"/>
        <v/>
      </c>
      <c r="N470" s="76" t="str">
        <f t="shared" si="69"/>
        <v/>
      </c>
      <c r="O470" s="76" t="str">
        <f t="shared" si="70"/>
        <v/>
      </c>
      <c r="P470" s="76" t="str">
        <f t="shared" si="71"/>
        <v/>
      </c>
      <c r="Q470" s="76" t="str">
        <f t="shared" si="63"/>
        <v/>
      </c>
    </row>
    <row r="471" spans="1:17">
      <c r="A471" s="88"/>
      <c r="G471" s="88"/>
      <c r="H471" s="76" t="str">
        <f>IF(ISTEXT(VLOOKUP(G471,Rubrieken!A:B,2,FALSE)),VLOOKUP(G471,Rubrieken!A:B,2,FALSE),"")</f>
        <v/>
      </c>
      <c r="I471" s="87">
        <f t="shared" si="64"/>
        <v>0</v>
      </c>
      <c r="J471" s="76" t="str">
        <f t="shared" si="65"/>
        <v/>
      </c>
      <c r="K471" s="76" t="str">
        <f t="shared" si="66"/>
        <v/>
      </c>
      <c r="L471" s="152" t="str">
        <f t="shared" si="67"/>
        <v/>
      </c>
      <c r="M471" s="76" t="str">
        <f t="shared" si="68"/>
        <v/>
      </c>
      <c r="N471" s="76" t="str">
        <f t="shared" si="69"/>
        <v/>
      </c>
      <c r="O471" s="76" t="str">
        <f t="shared" si="70"/>
        <v/>
      </c>
      <c r="P471" s="76" t="str">
        <f t="shared" si="71"/>
        <v/>
      </c>
      <c r="Q471" s="76" t="str">
        <f t="shared" si="63"/>
        <v/>
      </c>
    </row>
    <row r="472" spans="1:17">
      <c r="A472" s="88"/>
      <c r="G472" s="88"/>
      <c r="H472" s="76" t="str">
        <f>IF(ISTEXT(VLOOKUP(G472,Rubrieken!A:B,2,FALSE)),VLOOKUP(G472,Rubrieken!A:B,2,FALSE),"")</f>
        <v/>
      </c>
      <c r="I472" s="87">
        <f t="shared" si="64"/>
        <v>0</v>
      </c>
      <c r="J472" s="76" t="str">
        <f t="shared" si="65"/>
        <v/>
      </c>
      <c r="K472" s="76" t="str">
        <f t="shared" si="66"/>
        <v/>
      </c>
      <c r="L472" s="152" t="str">
        <f t="shared" si="67"/>
        <v/>
      </c>
      <c r="M472" s="76" t="str">
        <f t="shared" si="68"/>
        <v/>
      </c>
      <c r="N472" s="76" t="str">
        <f t="shared" si="69"/>
        <v/>
      </c>
      <c r="O472" s="76" t="str">
        <f t="shared" si="70"/>
        <v/>
      </c>
      <c r="P472" s="76" t="str">
        <f t="shared" si="71"/>
        <v/>
      </c>
      <c r="Q472" s="76" t="str">
        <f t="shared" si="63"/>
        <v/>
      </c>
    </row>
    <row r="473" spans="1:17">
      <c r="A473" s="88"/>
      <c r="G473" s="88"/>
      <c r="H473" s="76" t="str">
        <f>IF(ISTEXT(VLOOKUP(G473,Rubrieken!A:B,2,FALSE)),VLOOKUP(G473,Rubrieken!A:B,2,FALSE),"")</f>
        <v/>
      </c>
      <c r="I473" s="87">
        <f t="shared" si="64"/>
        <v>0</v>
      </c>
      <c r="J473" s="76" t="str">
        <f t="shared" si="65"/>
        <v/>
      </c>
      <c r="K473" s="76" t="str">
        <f t="shared" si="66"/>
        <v/>
      </c>
      <c r="L473" s="152" t="str">
        <f t="shared" si="67"/>
        <v/>
      </c>
      <c r="M473" s="76" t="str">
        <f t="shared" si="68"/>
        <v/>
      </c>
      <c r="N473" s="76" t="str">
        <f t="shared" si="69"/>
        <v/>
      </c>
      <c r="O473" s="76" t="str">
        <f t="shared" si="70"/>
        <v/>
      </c>
      <c r="P473" s="76" t="str">
        <f t="shared" si="71"/>
        <v/>
      </c>
      <c r="Q473" s="76" t="str">
        <f t="shared" si="63"/>
        <v/>
      </c>
    </row>
    <row r="474" spans="1:17">
      <c r="A474" s="88"/>
      <c r="G474" s="88"/>
      <c r="H474" s="76" t="str">
        <f>IF(ISTEXT(VLOOKUP(G474,Rubrieken!A:B,2,FALSE)),VLOOKUP(G474,Rubrieken!A:B,2,FALSE),"")</f>
        <v/>
      </c>
      <c r="I474" s="87">
        <f t="shared" si="64"/>
        <v>0</v>
      </c>
      <c r="J474" s="76" t="str">
        <f t="shared" si="65"/>
        <v/>
      </c>
      <c r="K474" s="76" t="str">
        <f t="shared" si="66"/>
        <v/>
      </c>
      <c r="L474" s="152" t="str">
        <f t="shared" si="67"/>
        <v/>
      </c>
      <c r="M474" s="76" t="str">
        <f t="shared" si="68"/>
        <v/>
      </c>
      <c r="N474" s="76" t="str">
        <f t="shared" si="69"/>
        <v/>
      </c>
      <c r="O474" s="76" t="str">
        <f t="shared" si="70"/>
        <v/>
      </c>
      <c r="P474" s="76" t="str">
        <f t="shared" si="71"/>
        <v/>
      </c>
      <c r="Q474" s="76" t="str">
        <f t="shared" si="63"/>
        <v/>
      </c>
    </row>
    <row r="475" spans="1:17">
      <c r="A475" s="88"/>
      <c r="G475" s="88"/>
      <c r="H475" s="76" t="str">
        <f>IF(ISTEXT(VLOOKUP(G475,Rubrieken!A:B,2,FALSE)),VLOOKUP(G475,Rubrieken!A:B,2,FALSE),"")</f>
        <v/>
      </c>
      <c r="I475" s="87">
        <f t="shared" si="64"/>
        <v>0</v>
      </c>
      <c r="J475" s="76" t="str">
        <f t="shared" si="65"/>
        <v/>
      </c>
      <c r="K475" s="76" t="str">
        <f t="shared" si="66"/>
        <v/>
      </c>
      <c r="L475" s="152" t="str">
        <f t="shared" si="67"/>
        <v/>
      </c>
      <c r="M475" s="76" t="str">
        <f t="shared" si="68"/>
        <v/>
      </c>
      <c r="N475" s="76" t="str">
        <f t="shared" si="69"/>
        <v/>
      </c>
      <c r="O475" s="76" t="str">
        <f t="shared" si="70"/>
        <v/>
      </c>
      <c r="P475" s="76" t="str">
        <f t="shared" si="71"/>
        <v/>
      </c>
      <c r="Q475" s="76" t="str">
        <f t="shared" si="63"/>
        <v/>
      </c>
    </row>
    <row r="476" spans="1:17">
      <c r="A476" s="88"/>
      <c r="G476" s="88"/>
      <c r="H476" s="76" t="str">
        <f>IF(ISTEXT(VLOOKUP(G476,Rubrieken!A:B,2,FALSE)),VLOOKUP(G476,Rubrieken!A:B,2,FALSE),"")</f>
        <v/>
      </c>
      <c r="I476" s="87">
        <f t="shared" si="64"/>
        <v>0</v>
      </c>
      <c r="J476" s="76" t="str">
        <f t="shared" si="65"/>
        <v/>
      </c>
      <c r="K476" s="76" t="str">
        <f t="shared" si="66"/>
        <v/>
      </c>
      <c r="L476" s="152" t="str">
        <f t="shared" si="67"/>
        <v/>
      </c>
      <c r="M476" s="76" t="str">
        <f t="shared" si="68"/>
        <v/>
      </c>
      <c r="N476" s="76" t="str">
        <f t="shared" si="69"/>
        <v/>
      </c>
      <c r="O476" s="76" t="str">
        <f t="shared" si="70"/>
        <v/>
      </c>
      <c r="P476" s="76" t="str">
        <f t="shared" si="71"/>
        <v/>
      </c>
      <c r="Q476" s="76" t="str">
        <f t="shared" si="63"/>
        <v/>
      </c>
    </row>
    <row r="477" spans="1:17">
      <c r="A477" s="88"/>
      <c r="G477" s="88"/>
      <c r="H477" s="76" t="str">
        <f>IF(ISTEXT(VLOOKUP(G477,Rubrieken!A:B,2,FALSE)),VLOOKUP(G477,Rubrieken!A:B,2,FALSE),"")</f>
        <v/>
      </c>
      <c r="I477" s="87">
        <f t="shared" si="64"/>
        <v>0</v>
      </c>
      <c r="J477" s="76" t="str">
        <f t="shared" si="65"/>
        <v/>
      </c>
      <c r="K477" s="76" t="str">
        <f t="shared" si="66"/>
        <v/>
      </c>
      <c r="L477" s="152" t="str">
        <f t="shared" si="67"/>
        <v/>
      </c>
      <c r="M477" s="76" t="str">
        <f t="shared" si="68"/>
        <v/>
      </c>
      <c r="N477" s="76" t="str">
        <f t="shared" si="69"/>
        <v/>
      </c>
      <c r="O477" s="76" t="str">
        <f t="shared" si="70"/>
        <v/>
      </c>
      <c r="P477" s="76" t="str">
        <f t="shared" si="71"/>
        <v/>
      </c>
      <c r="Q477" s="76" t="str">
        <f t="shared" si="63"/>
        <v/>
      </c>
    </row>
    <row r="478" spans="1:17">
      <c r="A478" s="88"/>
      <c r="G478" s="88"/>
      <c r="H478" s="76" t="str">
        <f>IF(ISTEXT(VLOOKUP(G478,Rubrieken!A:B,2,FALSE)),VLOOKUP(G478,Rubrieken!A:B,2,FALSE),"")</f>
        <v/>
      </c>
      <c r="I478" s="87">
        <f t="shared" si="64"/>
        <v>0</v>
      </c>
      <c r="J478" s="76" t="str">
        <f t="shared" si="65"/>
        <v/>
      </c>
      <c r="K478" s="76" t="str">
        <f t="shared" si="66"/>
        <v/>
      </c>
      <c r="L478" s="152" t="str">
        <f t="shared" si="67"/>
        <v/>
      </c>
      <c r="M478" s="76" t="str">
        <f t="shared" si="68"/>
        <v/>
      </c>
      <c r="N478" s="76" t="str">
        <f t="shared" si="69"/>
        <v/>
      </c>
      <c r="O478" s="76" t="str">
        <f t="shared" si="70"/>
        <v/>
      </c>
      <c r="P478" s="76" t="str">
        <f t="shared" si="71"/>
        <v/>
      </c>
      <c r="Q478" s="76" t="str">
        <f t="shared" si="63"/>
        <v/>
      </c>
    </row>
    <row r="479" spans="1:17">
      <c r="A479" s="88"/>
      <c r="G479" s="88"/>
      <c r="H479" s="76" t="str">
        <f>IF(ISTEXT(VLOOKUP(G479,Rubrieken!A:B,2,FALSE)),VLOOKUP(G479,Rubrieken!A:B,2,FALSE),"")</f>
        <v/>
      </c>
      <c r="I479" s="87">
        <f t="shared" si="64"/>
        <v>0</v>
      </c>
      <c r="J479" s="76" t="str">
        <f t="shared" si="65"/>
        <v/>
      </c>
      <c r="K479" s="76" t="str">
        <f t="shared" si="66"/>
        <v/>
      </c>
      <c r="L479" s="152" t="str">
        <f t="shared" si="67"/>
        <v/>
      </c>
      <c r="M479" s="76" t="str">
        <f t="shared" si="68"/>
        <v/>
      </c>
      <c r="N479" s="76" t="str">
        <f t="shared" si="69"/>
        <v/>
      </c>
      <c r="O479" s="76" t="str">
        <f t="shared" si="70"/>
        <v/>
      </c>
      <c r="P479" s="76" t="str">
        <f t="shared" si="71"/>
        <v/>
      </c>
      <c r="Q479" s="76" t="str">
        <f t="shared" si="63"/>
        <v/>
      </c>
    </row>
    <row r="480" spans="1:17">
      <c r="A480" s="88"/>
      <c r="G480" s="88"/>
      <c r="H480" s="76" t="str">
        <f>IF(ISTEXT(VLOOKUP(G480,Rubrieken!A:B,2,FALSE)),VLOOKUP(G480,Rubrieken!A:B,2,FALSE),"")</f>
        <v/>
      </c>
      <c r="I480" s="87">
        <f t="shared" si="64"/>
        <v>0</v>
      </c>
      <c r="J480" s="76" t="str">
        <f t="shared" si="65"/>
        <v/>
      </c>
      <c r="K480" s="76" t="str">
        <f t="shared" si="66"/>
        <v/>
      </c>
      <c r="L480" s="152" t="str">
        <f t="shared" si="67"/>
        <v/>
      </c>
      <c r="M480" s="76" t="str">
        <f t="shared" si="68"/>
        <v/>
      </c>
      <c r="N480" s="76" t="str">
        <f t="shared" si="69"/>
        <v/>
      </c>
      <c r="O480" s="76" t="str">
        <f t="shared" si="70"/>
        <v/>
      </c>
      <c r="P480" s="76" t="str">
        <f t="shared" si="71"/>
        <v/>
      </c>
      <c r="Q480" s="76" t="str">
        <f t="shared" si="63"/>
        <v/>
      </c>
    </row>
    <row r="481" spans="1:17">
      <c r="A481" s="88"/>
      <c r="G481" s="88"/>
      <c r="H481" s="76" t="str">
        <f>IF(ISTEXT(VLOOKUP(G481,Rubrieken!A:B,2,FALSE)),VLOOKUP(G481,Rubrieken!A:B,2,FALSE),"")</f>
        <v/>
      </c>
      <c r="I481" s="87">
        <f t="shared" si="64"/>
        <v>0</v>
      </c>
      <c r="J481" s="76" t="str">
        <f t="shared" si="65"/>
        <v/>
      </c>
      <c r="K481" s="76" t="str">
        <f t="shared" si="66"/>
        <v/>
      </c>
      <c r="L481" s="152" t="str">
        <f t="shared" si="67"/>
        <v/>
      </c>
      <c r="M481" s="76" t="str">
        <f t="shared" si="68"/>
        <v/>
      </c>
      <c r="N481" s="76" t="str">
        <f t="shared" si="69"/>
        <v/>
      </c>
      <c r="O481" s="76" t="str">
        <f t="shared" si="70"/>
        <v/>
      </c>
      <c r="P481" s="76" t="str">
        <f t="shared" si="71"/>
        <v/>
      </c>
      <c r="Q481" s="76" t="str">
        <f t="shared" si="63"/>
        <v/>
      </c>
    </row>
    <row r="482" spans="1:17">
      <c r="A482" s="88"/>
      <c r="G482" s="88"/>
      <c r="H482" s="76" t="str">
        <f>IF(ISTEXT(VLOOKUP(G482,Rubrieken!A:B,2,FALSE)),VLOOKUP(G482,Rubrieken!A:B,2,FALSE),"")</f>
        <v/>
      </c>
      <c r="I482" s="87">
        <f t="shared" si="64"/>
        <v>0</v>
      </c>
      <c r="J482" s="76" t="str">
        <f t="shared" si="65"/>
        <v/>
      </c>
      <c r="K482" s="76" t="str">
        <f t="shared" si="66"/>
        <v/>
      </c>
      <c r="L482" s="152" t="str">
        <f t="shared" si="67"/>
        <v/>
      </c>
      <c r="M482" s="76" t="str">
        <f t="shared" si="68"/>
        <v/>
      </c>
      <c r="N482" s="76" t="str">
        <f t="shared" si="69"/>
        <v/>
      </c>
      <c r="O482" s="76" t="str">
        <f t="shared" si="70"/>
        <v/>
      </c>
      <c r="P482" s="76" t="str">
        <f t="shared" si="71"/>
        <v/>
      </c>
      <c r="Q482" s="76" t="str">
        <f t="shared" si="63"/>
        <v/>
      </c>
    </row>
    <row r="483" spans="1:17">
      <c r="A483" s="88"/>
      <c r="G483" s="88"/>
      <c r="H483" s="76" t="str">
        <f>IF(ISTEXT(VLOOKUP(G483,Rubrieken!A:B,2,FALSE)),VLOOKUP(G483,Rubrieken!A:B,2,FALSE),"")</f>
        <v/>
      </c>
      <c r="I483" s="87">
        <f t="shared" si="64"/>
        <v>0</v>
      </c>
      <c r="J483" s="76" t="str">
        <f t="shared" si="65"/>
        <v/>
      </c>
      <c r="K483" s="76" t="str">
        <f t="shared" si="66"/>
        <v/>
      </c>
      <c r="L483" s="152" t="str">
        <f t="shared" si="67"/>
        <v/>
      </c>
      <c r="M483" s="76" t="str">
        <f t="shared" si="68"/>
        <v/>
      </c>
      <c r="N483" s="76" t="str">
        <f t="shared" si="69"/>
        <v/>
      </c>
      <c r="O483" s="76" t="str">
        <f t="shared" si="70"/>
        <v/>
      </c>
      <c r="P483" s="76" t="str">
        <f t="shared" si="71"/>
        <v/>
      </c>
      <c r="Q483" s="76" t="str">
        <f t="shared" si="63"/>
        <v/>
      </c>
    </row>
    <row r="484" spans="1:17">
      <c r="A484" s="88"/>
      <c r="G484" s="88"/>
      <c r="H484" s="76" t="str">
        <f>IF(ISTEXT(VLOOKUP(G484,Rubrieken!A:B,2,FALSE)),VLOOKUP(G484,Rubrieken!A:B,2,FALSE),"")</f>
        <v/>
      </c>
      <c r="I484" s="87">
        <f t="shared" si="64"/>
        <v>0</v>
      </c>
      <c r="J484" s="76" t="str">
        <f t="shared" si="65"/>
        <v/>
      </c>
      <c r="K484" s="76" t="str">
        <f t="shared" si="66"/>
        <v/>
      </c>
      <c r="L484" s="152" t="str">
        <f t="shared" si="67"/>
        <v/>
      </c>
      <c r="M484" s="76" t="str">
        <f t="shared" si="68"/>
        <v/>
      </c>
      <c r="N484" s="76" t="str">
        <f t="shared" si="69"/>
        <v/>
      </c>
      <c r="O484" s="76" t="str">
        <f t="shared" si="70"/>
        <v/>
      </c>
      <c r="P484" s="76" t="str">
        <f t="shared" si="71"/>
        <v/>
      </c>
      <c r="Q484" s="76" t="str">
        <f t="shared" si="63"/>
        <v/>
      </c>
    </row>
    <row r="485" spans="1:17">
      <c r="A485" s="88"/>
      <c r="G485" s="88"/>
      <c r="H485" s="76" t="str">
        <f>IF(ISTEXT(VLOOKUP(G485,Rubrieken!A:B,2,FALSE)),VLOOKUP(G485,Rubrieken!A:B,2,FALSE),"")</f>
        <v/>
      </c>
      <c r="I485" s="87">
        <f t="shared" si="64"/>
        <v>0</v>
      </c>
      <c r="J485" s="76" t="str">
        <f t="shared" si="65"/>
        <v/>
      </c>
      <c r="K485" s="76" t="str">
        <f t="shared" si="66"/>
        <v/>
      </c>
      <c r="L485" s="152" t="str">
        <f t="shared" si="67"/>
        <v/>
      </c>
      <c r="M485" s="76" t="str">
        <f t="shared" si="68"/>
        <v/>
      </c>
      <c r="N485" s="76" t="str">
        <f t="shared" si="69"/>
        <v/>
      </c>
      <c r="O485" s="76" t="str">
        <f t="shared" si="70"/>
        <v/>
      </c>
      <c r="P485" s="76" t="str">
        <f t="shared" si="71"/>
        <v/>
      </c>
      <c r="Q485" s="76" t="str">
        <f t="shared" si="63"/>
        <v/>
      </c>
    </row>
    <row r="486" spans="1:17">
      <c r="A486" s="88"/>
      <c r="G486" s="88"/>
      <c r="H486" s="76" t="str">
        <f>IF(ISTEXT(VLOOKUP(G486,Rubrieken!A:B,2,FALSE)),VLOOKUP(G486,Rubrieken!A:B,2,FALSE),"")</f>
        <v/>
      </c>
      <c r="I486" s="87">
        <f t="shared" si="64"/>
        <v>0</v>
      </c>
      <c r="J486" s="76" t="str">
        <f t="shared" si="65"/>
        <v/>
      </c>
      <c r="K486" s="76" t="str">
        <f t="shared" si="66"/>
        <v/>
      </c>
      <c r="L486" s="152" t="str">
        <f t="shared" si="67"/>
        <v/>
      </c>
      <c r="M486" s="76" t="str">
        <f t="shared" si="68"/>
        <v/>
      </c>
      <c r="N486" s="76" t="str">
        <f t="shared" si="69"/>
        <v/>
      </c>
      <c r="O486" s="76" t="str">
        <f t="shared" si="70"/>
        <v/>
      </c>
      <c r="P486" s="76" t="str">
        <f t="shared" si="71"/>
        <v/>
      </c>
      <c r="Q486" s="76" t="str">
        <f t="shared" si="63"/>
        <v/>
      </c>
    </row>
    <row r="487" spans="1:17">
      <c r="A487" s="88"/>
      <c r="G487" s="88"/>
      <c r="H487" s="76" t="str">
        <f>IF(ISTEXT(VLOOKUP(G487,Rubrieken!A:B,2,FALSE)),VLOOKUP(G487,Rubrieken!A:B,2,FALSE),"")</f>
        <v/>
      </c>
      <c r="I487" s="87">
        <f t="shared" si="64"/>
        <v>0</v>
      </c>
      <c r="J487" s="76" t="str">
        <f t="shared" si="65"/>
        <v/>
      </c>
      <c r="K487" s="76" t="str">
        <f t="shared" si="66"/>
        <v/>
      </c>
      <c r="L487" s="152" t="str">
        <f t="shared" si="67"/>
        <v/>
      </c>
      <c r="M487" s="76" t="str">
        <f t="shared" si="68"/>
        <v/>
      </c>
      <c r="N487" s="76" t="str">
        <f t="shared" si="69"/>
        <v/>
      </c>
      <c r="O487" s="76" t="str">
        <f t="shared" si="70"/>
        <v/>
      </c>
      <c r="P487" s="76" t="str">
        <f t="shared" si="71"/>
        <v/>
      </c>
      <c r="Q487" s="76" t="str">
        <f t="shared" si="63"/>
        <v/>
      </c>
    </row>
    <row r="488" spans="1:17">
      <c r="A488" s="88"/>
      <c r="G488" s="88"/>
      <c r="H488" s="76" t="str">
        <f>IF(ISTEXT(VLOOKUP(G488,Rubrieken!A:B,2,FALSE)),VLOOKUP(G488,Rubrieken!A:B,2,FALSE),"")</f>
        <v/>
      </c>
      <c r="I488" s="87">
        <f t="shared" si="64"/>
        <v>0</v>
      </c>
      <c r="J488" s="76" t="str">
        <f t="shared" si="65"/>
        <v/>
      </c>
      <c r="K488" s="76" t="str">
        <f t="shared" si="66"/>
        <v/>
      </c>
      <c r="L488" s="152" t="str">
        <f t="shared" si="67"/>
        <v/>
      </c>
      <c r="M488" s="76" t="str">
        <f t="shared" si="68"/>
        <v/>
      </c>
      <c r="N488" s="76" t="str">
        <f t="shared" si="69"/>
        <v/>
      </c>
      <c r="O488" s="76" t="str">
        <f t="shared" si="70"/>
        <v/>
      </c>
      <c r="P488" s="76" t="str">
        <f t="shared" si="71"/>
        <v/>
      </c>
      <c r="Q488" s="76" t="str">
        <f t="shared" si="63"/>
        <v/>
      </c>
    </row>
    <row r="489" spans="1:17">
      <c r="A489" s="88"/>
      <c r="G489" s="88"/>
      <c r="H489" s="76" t="str">
        <f>IF(ISTEXT(VLOOKUP(G489,Rubrieken!A:B,2,FALSE)),VLOOKUP(G489,Rubrieken!A:B,2,FALSE),"")</f>
        <v/>
      </c>
      <c r="I489" s="87">
        <f t="shared" si="64"/>
        <v>0</v>
      </c>
      <c r="J489" s="76" t="str">
        <f t="shared" si="65"/>
        <v/>
      </c>
      <c r="K489" s="76" t="str">
        <f t="shared" si="66"/>
        <v/>
      </c>
      <c r="L489" s="152" t="str">
        <f t="shared" si="67"/>
        <v/>
      </c>
      <c r="M489" s="76" t="str">
        <f t="shared" si="68"/>
        <v/>
      </c>
      <c r="N489" s="76" t="str">
        <f t="shared" si="69"/>
        <v/>
      </c>
      <c r="O489" s="76" t="str">
        <f t="shared" si="70"/>
        <v/>
      </c>
      <c r="P489" s="76" t="str">
        <f t="shared" si="71"/>
        <v/>
      </c>
      <c r="Q489" s="76" t="str">
        <f t="shared" si="63"/>
        <v/>
      </c>
    </row>
    <row r="490" spans="1:17">
      <c r="A490" s="88"/>
      <c r="G490" s="88"/>
      <c r="H490" s="76" t="str">
        <f>IF(ISTEXT(VLOOKUP(G490,Rubrieken!A:B,2,FALSE)),VLOOKUP(G490,Rubrieken!A:B,2,FALSE),"")</f>
        <v/>
      </c>
      <c r="I490" s="87">
        <f t="shared" si="64"/>
        <v>0</v>
      </c>
      <c r="J490" s="76" t="str">
        <f t="shared" si="65"/>
        <v/>
      </c>
      <c r="K490" s="76" t="str">
        <f t="shared" si="66"/>
        <v/>
      </c>
      <c r="L490" s="152" t="str">
        <f t="shared" si="67"/>
        <v/>
      </c>
      <c r="M490" s="76" t="str">
        <f t="shared" si="68"/>
        <v/>
      </c>
      <c r="N490" s="76" t="str">
        <f t="shared" si="69"/>
        <v/>
      </c>
      <c r="O490" s="76" t="str">
        <f t="shared" si="70"/>
        <v/>
      </c>
      <c r="P490" s="76" t="str">
        <f t="shared" si="71"/>
        <v/>
      </c>
      <c r="Q490" s="76" t="str">
        <f t="shared" si="63"/>
        <v/>
      </c>
    </row>
    <row r="491" spans="1:17">
      <c r="A491" s="88"/>
      <c r="G491" s="88"/>
      <c r="H491" s="76" t="str">
        <f>IF(ISTEXT(VLOOKUP(G491,Rubrieken!A:B,2,FALSE)),VLOOKUP(G491,Rubrieken!A:B,2,FALSE),"")</f>
        <v/>
      </c>
      <c r="I491" s="87">
        <f t="shared" si="64"/>
        <v>0</v>
      </c>
      <c r="J491" s="76" t="str">
        <f t="shared" si="65"/>
        <v/>
      </c>
      <c r="K491" s="76" t="str">
        <f t="shared" si="66"/>
        <v/>
      </c>
      <c r="L491" s="152" t="str">
        <f t="shared" si="67"/>
        <v/>
      </c>
      <c r="M491" s="76" t="str">
        <f t="shared" si="68"/>
        <v/>
      </c>
      <c r="N491" s="76" t="str">
        <f t="shared" si="69"/>
        <v/>
      </c>
      <c r="O491" s="76" t="str">
        <f t="shared" si="70"/>
        <v/>
      </c>
      <c r="P491" s="76" t="str">
        <f t="shared" si="71"/>
        <v/>
      </c>
      <c r="Q491" s="76" t="str">
        <f t="shared" si="63"/>
        <v/>
      </c>
    </row>
    <row r="492" spans="1:17">
      <c r="A492" s="88"/>
      <c r="G492" s="88"/>
      <c r="H492" s="76" t="str">
        <f>IF(ISTEXT(VLOOKUP(G492,Rubrieken!A:B,2,FALSE)),VLOOKUP(G492,Rubrieken!A:B,2,FALSE),"")</f>
        <v/>
      </c>
      <c r="I492" s="87">
        <f t="shared" si="64"/>
        <v>0</v>
      </c>
      <c r="J492" s="76" t="str">
        <f t="shared" si="65"/>
        <v/>
      </c>
      <c r="K492" s="76" t="str">
        <f t="shared" si="66"/>
        <v/>
      </c>
      <c r="L492" s="152" t="str">
        <f t="shared" si="67"/>
        <v/>
      </c>
      <c r="M492" s="76" t="str">
        <f t="shared" si="68"/>
        <v/>
      </c>
      <c r="N492" s="76" t="str">
        <f t="shared" si="69"/>
        <v/>
      </c>
      <c r="O492" s="76" t="str">
        <f t="shared" si="70"/>
        <v/>
      </c>
      <c r="P492" s="76" t="str">
        <f t="shared" si="71"/>
        <v/>
      </c>
      <c r="Q492" s="76" t="str">
        <f t="shared" si="63"/>
        <v/>
      </c>
    </row>
    <row r="493" spans="1:17">
      <c r="A493" s="88"/>
      <c r="G493" s="88"/>
      <c r="H493" s="76" t="str">
        <f>IF(ISTEXT(VLOOKUP(G493,Rubrieken!A:B,2,FALSE)),VLOOKUP(G493,Rubrieken!A:B,2,FALSE),"")</f>
        <v/>
      </c>
      <c r="I493" s="87">
        <f t="shared" si="64"/>
        <v>0</v>
      </c>
      <c r="J493" s="76" t="str">
        <f t="shared" si="65"/>
        <v/>
      </c>
      <c r="K493" s="76" t="str">
        <f t="shared" si="66"/>
        <v/>
      </c>
      <c r="L493" s="152" t="str">
        <f t="shared" si="67"/>
        <v/>
      </c>
      <c r="M493" s="76" t="str">
        <f t="shared" si="68"/>
        <v/>
      </c>
      <c r="N493" s="76" t="str">
        <f t="shared" si="69"/>
        <v/>
      </c>
      <c r="O493" s="76" t="str">
        <f t="shared" si="70"/>
        <v/>
      </c>
      <c r="P493" s="76" t="str">
        <f t="shared" si="71"/>
        <v/>
      </c>
      <c r="Q493" s="76" t="str">
        <f t="shared" si="63"/>
        <v/>
      </c>
    </row>
    <row r="494" spans="1:17">
      <c r="A494" s="88"/>
      <c r="G494" s="88"/>
      <c r="H494" s="76" t="str">
        <f>IF(ISTEXT(VLOOKUP(G494,Rubrieken!A:B,2,FALSE)),VLOOKUP(G494,Rubrieken!A:B,2,FALSE),"")</f>
        <v/>
      </c>
      <c r="I494" s="87">
        <f t="shared" si="64"/>
        <v>0</v>
      </c>
      <c r="J494" s="76" t="str">
        <f t="shared" si="65"/>
        <v/>
      </c>
      <c r="K494" s="76" t="str">
        <f t="shared" si="66"/>
        <v/>
      </c>
      <c r="L494" s="152" t="str">
        <f t="shared" si="67"/>
        <v/>
      </c>
      <c r="M494" s="76" t="str">
        <f t="shared" si="68"/>
        <v/>
      </c>
      <c r="N494" s="76" t="str">
        <f t="shared" si="69"/>
        <v/>
      </c>
      <c r="O494" s="76" t="str">
        <f t="shared" si="70"/>
        <v/>
      </c>
      <c r="P494" s="76" t="str">
        <f t="shared" si="71"/>
        <v/>
      </c>
      <c r="Q494" s="76" t="str">
        <f t="shared" si="63"/>
        <v/>
      </c>
    </row>
    <row r="495" spans="1:17">
      <c r="A495" s="88"/>
      <c r="G495" s="88"/>
      <c r="H495" s="76" t="str">
        <f>IF(ISTEXT(VLOOKUP(G495,Rubrieken!A:B,2,FALSE)),VLOOKUP(G495,Rubrieken!A:B,2,FALSE),"")</f>
        <v/>
      </c>
      <c r="I495" s="87">
        <f t="shared" si="64"/>
        <v>0</v>
      </c>
      <c r="J495" s="76" t="str">
        <f t="shared" si="65"/>
        <v/>
      </c>
      <c r="K495" s="76" t="str">
        <f t="shared" si="66"/>
        <v/>
      </c>
      <c r="L495" s="152" t="str">
        <f t="shared" si="67"/>
        <v/>
      </c>
      <c r="M495" s="76" t="str">
        <f t="shared" si="68"/>
        <v/>
      </c>
      <c r="N495" s="76" t="str">
        <f t="shared" si="69"/>
        <v/>
      </c>
      <c r="O495" s="76" t="str">
        <f t="shared" si="70"/>
        <v/>
      </c>
      <c r="P495" s="76" t="str">
        <f t="shared" si="71"/>
        <v/>
      </c>
      <c r="Q495" s="76" t="str">
        <f t="shared" si="63"/>
        <v/>
      </c>
    </row>
    <row r="496" spans="1:17">
      <c r="A496" s="88"/>
      <c r="G496" s="88"/>
      <c r="H496" s="76" t="str">
        <f>IF(ISTEXT(VLOOKUP(G496,Rubrieken!A:B,2,FALSE)),VLOOKUP(G496,Rubrieken!A:B,2,FALSE),"")</f>
        <v/>
      </c>
      <c r="I496" s="87">
        <f t="shared" si="64"/>
        <v>0</v>
      </c>
      <c r="J496" s="76" t="str">
        <f t="shared" si="65"/>
        <v/>
      </c>
      <c r="K496" s="76" t="str">
        <f t="shared" si="66"/>
        <v/>
      </c>
      <c r="L496" s="152" t="str">
        <f t="shared" si="67"/>
        <v/>
      </c>
      <c r="M496" s="76" t="str">
        <f t="shared" si="68"/>
        <v/>
      </c>
      <c r="N496" s="76" t="str">
        <f t="shared" si="69"/>
        <v/>
      </c>
      <c r="O496" s="76" t="str">
        <f t="shared" si="70"/>
        <v/>
      </c>
      <c r="P496" s="76" t="str">
        <f t="shared" si="71"/>
        <v/>
      </c>
      <c r="Q496" s="76" t="str">
        <f t="shared" si="63"/>
        <v/>
      </c>
    </row>
    <row r="497" spans="1:17">
      <c r="A497" s="88"/>
      <c r="G497" s="88"/>
      <c r="H497" s="76" t="str">
        <f>IF(ISTEXT(VLOOKUP(G497,Rubrieken!A:B,2,FALSE)),VLOOKUP(G497,Rubrieken!A:B,2,FALSE),"")</f>
        <v/>
      </c>
      <c r="I497" s="87">
        <f t="shared" si="64"/>
        <v>0</v>
      </c>
      <c r="J497" s="76" t="str">
        <f t="shared" si="65"/>
        <v/>
      </c>
      <c r="K497" s="76" t="str">
        <f t="shared" si="66"/>
        <v/>
      </c>
      <c r="L497" s="152" t="str">
        <f t="shared" si="67"/>
        <v/>
      </c>
      <c r="M497" s="76" t="str">
        <f t="shared" si="68"/>
        <v/>
      </c>
      <c r="N497" s="76" t="str">
        <f t="shared" si="69"/>
        <v/>
      </c>
      <c r="O497" s="76" t="str">
        <f t="shared" si="70"/>
        <v/>
      </c>
      <c r="P497" s="76" t="str">
        <f t="shared" si="71"/>
        <v/>
      </c>
      <c r="Q497" s="76" t="str">
        <f t="shared" si="63"/>
        <v/>
      </c>
    </row>
    <row r="498" spans="1:17">
      <c r="A498" s="88"/>
      <c r="G498" s="88"/>
      <c r="H498" s="76" t="str">
        <f>IF(ISTEXT(VLOOKUP(G498,Rubrieken!A:B,2,FALSE)),VLOOKUP(G498,Rubrieken!A:B,2,FALSE),"")</f>
        <v/>
      </c>
      <c r="I498" s="87">
        <f t="shared" si="64"/>
        <v>0</v>
      </c>
      <c r="J498" s="76" t="str">
        <f t="shared" si="65"/>
        <v/>
      </c>
      <c r="K498" s="76" t="str">
        <f t="shared" si="66"/>
        <v/>
      </c>
      <c r="L498" s="152" t="str">
        <f t="shared" si="67"/>
        <v/>
      </c>
      <c r="M498" s="76" t="str">
        <f t="shared" si="68"/>
        <v/>
      </c>
      <c r="N498" s="76" t="str">
        <f t="shared" si="69"/>
        <v/>
      </c>
      <c r="O498" s="76" t="str">
        <f t="shared" si="70"/>
        <v/>
      </c>
      <c r="P498" s="76" t="str">
        <f t="shared" si="71"/>
        <v/>
      </c>
      <c r="Q498" s="76" t="str">
        <f t="shared" si="63"/>
        <v/>
      </c>
    </row>
    <row r="499" spans="1:17">
      <c r="A499" s="88"/>
      <c r="G499" s="88"/>
      <c r="H499" s="76" t="str">
        <f>IF(ISTEXT(VLOOKUP(G499,Rubrieken!A:B,2,FALSE)),VLOOKUP(G499,Rubrieken!A:B,2,FALSE),"")</f>
        <v/>
      </c>
      <c r="I499" s="87">
        <f t="shared" si="64"/>
        <v>0</v>
      </c>
      <c r="J499" s="76" t="str">
        <f t="shared" si="65"/>
        <v/>
      </c>
      <c r="K499" s="76" t="str">
        <f t="shared" si="66"/>
        <v/>
      </c>
      <c r="L499" s="152" t="str">
        <f t="shared" si="67"/>
        <v/>
      </c>
      <c r="M499" s="76" t="str">
        <f t="shared" si="68"/>
        <v/>
      </c>
      <c r="N499" s="76" t="str">
        <f t="shared" si="69"/>
        <v/>
      </c>
      <c r="O499" s="76" t="str">
        <f t="shared" si="70"/>
        <v/>
      </c>
      <c r="P499" s="76" t="str">
        <f t="shared" si="71"/>
        <v/>
      </c>
      <c r="Q499" s="76" t="str">
        <f t="shared" si="63"/>
        <v/>
      </c>
    </row>
    <row r="500" spans="1:17">
      <c r="A500" s="88"/>
      <c r="G500" s="88"/>
      <c r="H500" s="76" t="str">
        <f>IF(ISTEXT(VLOOKUP(G500,Rubrieken!A:B,2,FALSE)),VLOOKUP(G500,Rubrieken!A:B,2,FALSE),"")</f>
        <v/>
      </c>
      <c r="I500" s="87">
        <f t="shared" si="64"/>
        <v>0</v>
      </c>
      <c r="J500" s="76" t="str">
        <f t="shared" si="65"/>
        <v/>
      </c>
      <c r="K500" s="76" t="str">
        <f t="shared" si="66"/>
        <v/>
      </c>
      <c r="L500" s="152" t="str">
        <f t="shared" si="67"/>
        <v/>
      </c>
      <c r="M500" s="76" t="str">
        <f t="shared" si="68"/>
        <v/>
      </c>
      <c r="N500" s="76" t="str">
        <f t="shared" si="69"/>
        <v/>
      </c>
      <c r="O500" s="76" t="str">
        <f t="shared" si="70"/>
        <v/>
      </c>
      <c r="P500" s="76" t="str">
        <f t="shared" si="71"/>
        <v/>
      </c>
      <c r="Q500" s="76" t="str">
        <f t="shared" si="63"/>
        <v/>
      </c>
    </row>
    <row r="501" spans="1:17">
      <c r="A501" s="88"/>
      <c r="G501" s="88"/>
      <c r="H501" s="76" t="str">
        <f>IF(ISTEXT(VLOOKUP(G501,Rubrieken!A:B,2,FALSE)),VLOOKUP(G501,Rubrieken!A:B,2,FALSE),"")</f>
        <v/>
      </c>
      <c r="I501" s="87">
        <f t="shared" si="64"/>
        <v>0</v>
      </c>
      <c r="J501" s="76" t="str">
        <f t="shared" si="65"/>
        <v/>
      </c>
      <c r="K501" s="76" t="str">
        <f t="shared" si="66"/>
        <v/>
      </c>
      <c r="L501" s="152" t="str">
        <f t="shared" si="67"/>
        <v/>
      </c>
      <c r="M501" s="76" t="str">
        <f t="shared" si="68"/>
        <v/>
      </c>
      <c r="N501" s="76" t="str">
        <f t="shared" si="69"/>
        <v/>
      </c>
      <c r="O501" s="76" t="str">
        <f t="shared" si="70"/>
        <v/>
      </c>
      <c r="P501" s="76" t="str">
        <f t="shared" si="71"/>
        <v/>
      </c>
      <c r="Q501" s="76" t="str">
        <f t="shared" si="63"/>
        <v/>
      </c>
    </row>
    <row r="502" spans="1:17">
      <c r="A502" s="88"/>
      <c r="G502" s="88"/>
      <c r="H502" s="76" t="str">
        <f>IF(ISTEXT(VLOOKUP(G502,Rubrieken!A:B,2,FALSE)),VLOOKUP(G502,Rubrieken!A:B,2,FALSE),"")</f>
        <v/>
      </c>
      <c r="I502" s="87">
        <f t="shared" si="64"/>
        <v>0</v>
      </c>
      <c r="J502" s="76" t="str">
        <f t="shared" si="65"/>
        <v/>
      </c>
      <c r="K502" s="76" t="str">
        <f t="shared" si="66"/>
        <v/>
      </c>
      <c r="L502" s="152" t="str">
        <f t="shared" si="67"/>
        <v/>
      </c>
      <c r="M502" s="76" t="str">
        <f t="shared" si="68"/>
        <v/>
      </c>
      <c r="N502" s="76" t="str">
        <f t="shared" si="69"/>
        <v/>
      </c>
      <c r="O502" s="76" t="str">
        <f t="shared" si="70"/>
        <v/>
      </c>
      <c r="P502" s="76" t="str">
        <f t="shared" si="71"/>
        <v/>
      </c>
      <c r="Q502" s="76" t="str">
        <f t="shared" si="63"/>
        <v/>
      </c>
    </row>
  </sheetData>
  <sheetProtection algorithmName="SHA-512" hashValue="Ig59D/hSq0MKPYu+bPhM05TL0bSKzgKPkfXHnH3g6xwKcXbVITOrjzhEfNIh+L1G1sCgib9SHZsXQgjHBTLLTg==" saltValue="K1d/XA59KoGY2UuV9lyFkg==" spinCount="100000" sheet="1" formatCells="0" formatColumns="0" formatRows="0" sort="0" autoFilter="0" pivotTables="0"/>
  <autoFilter ref="A6:I502" xr:uid="{00000000-0009-0000-0000-000003000000}"/>
  <printOptions horizontalCentered="1"/>
  <pageMargins left="0.25" right="0.25" top="0.5" bottom="0.75" header="0.2" footer="0"/>
  <pageSetup paperSize="9" scale="86" fitToHeight="0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4"/>
  <sheetViews>
    <sheetView topLeftCell="A13" zoomScaleNormal="100" zoomScalePageLayoutView="80" workbookViewId="0">
      <selection activeCell="I8" sqref="I8"/>
    </sheetView>
  </sheetViews>
  <sheetFormatPr baseColWidth="10" defaultColWidth="9.1640625" defaultRowHeight="16"/>
  <cols>
    <col min="1" max="1" width="9.1640625" style="24"/>
    <col min="2" max="2" width="36.33203125" style="4" customWidth="1"/>
    <col min="3" max="5" width="15.6640625" style="2" customWidth="1"/>
    <col min="6" max="9" width="9.1640625" style="2"/>
    <col min="10" max="16384" width="9.1640625" style="4"/>
  </cols>
  <sheetData>
    <row r="1" spans="1:11">
      <c r="B1" s="215"/>
    </row>
    <row r="2" spans="1:11" ht="26">
      <c r="A2" s="51" t="s">
        <v>63</v>
      </c>
    </row>
    <row r="4" spans="1:11" s="2" customFormat="1">
      <c r="A4" s="21"/>
      <c r="B4" s="13"/>
      <c r="C4" s="67" t="s">
        <v>95</v>
      </c>
      <c r="D4" s="13"/>
      <c r="E4" s="13"/>
      <c r="F4" s="13"/>
      <c r="G4" s="67" t="s">
        <v>138</v>
      </c>
      <c r="H4" s="13"/>
    </row>
    <row r="5" spans="1:11" s="2" customFormat="1" ht="6" customHeight="1">
      <c r="A5" s="22"/>
      <c r="G5" s="3"/>
    </row>
    <row r="6" spans="1:11" s="8" customFormat="1">
      <c r="A6" s="218" t="s">
        <v>164</v>
      </c>
      <c r="B6" s="3"/>
      <c r="C6" s="66">
        <f>SUM(C10:C48)-Bank!F3-SUBTOTAL(9,Bank!F:F)</f>
        <v>0</v>
      </c>
      <c r="D6" s="66">
        <f>SUM(D10:D48)-Privé!F3-SUBTOTAL(9,Privé!F:F)</f>
        <v>0</v>
      </c>
    </row>
    <row r="7" spans="1:11" s="2" customFormat="1" ht="6" customHeight="1">
      <c r="A7" s="22"/>
      <c r="C7" s="3"/>
      <c r="D7" s="3"/>
      <c r="G7" s="3"/>
    </row>
    <row r="8" spans="1:11" s="9" customFormat="1" ht="17">
      <c r="A8" s="217" t="s">
        <v>96</v>
      </c>
      <c r="B8" s="216" t="s">
        <v>97</v>
      </c>
      <c r="C8" s="245" t="s">
        <v>60</v>
      </c>
      <c r="D8" s="245" t="s">
        <v>62</v>
      </c>
      <c r="E8" s="245" t="s">
        <v>98</v>
      </c>
      <c r="F8" s="20"/>
      <c r="G8" s="245" t="s">
        <v>60</v>
      </c>
      <c r="H8" s="245" t="s">
        <v>62</v>
      </c>
      <c r="I8" s="245" t="s">
        <v>98</v>
      </c>
    </row>
    <row r="9" spans="1:11" s="10" customFormat="1">
      <c r="A9" s="25" t="s">
        <v>28</v>
      </c>
      <c r="B9" s="14"/>
      <c r="C9" s="14" t="s">
        <v>27</v>
      </c>
      <c r="D9" s="14" t="s">
        <v>27</v>
      </c>
      <c r="E9" s="14" t="s">
        <v>27</v>
      </c>
      <c r="F9" s="14"/>
      <c r="G9" s="14" t="s">
        <v>27</v>
      </c>
      <c r="H9" s="14" t="s">
        <v>27</v>
      </c>
      <c r="I9" s="14" t="s">
        <v>27</v>
      </c>
    </row>
    <row r="10" spans="1:11">
      <c r="A10" s="68">
        <v>1</v>
      </c>
      <c r="B10" s="52" t="s">
        <v>64</v>
      </c>
      <c r="C10" s="2">
        <f>SUMIF(Bank!G:G,A10,Bank!I:I)</f>
        <v>0</v>
      </c>
      <c r="D10" s="2">
        <f>SUMIF(Privé!G:G,A10,Privé!I:I)</f>
        <v>0</v>
      </c>
      <c r="E10" s="2">
        <f>SUM(C10:D10)</f>
        <v>0</v>
      </c>
      <c r="G10" s="2">
        <f>SUMIF(Bank!G:G,A10,Bank!F:F)</f>
        <v>0</v>
      </c>
      <c r="H10" s="2">
        <f>SUMIF(Privé!G:G,A10,Privé!F:F)</f>
        <v>0</v>
      </c>
      <c r="I10" s="2">
        <f>SUM(G10:H10)</f>
        <v>0</v>
      </c>
      <c r="K10" s="11"/>
    </row>
    <row r="11" spans="1:11">
      <c r="A11" s="68">
        <v>2</v>
      </c>
      <c r="B11" s="52" t="s">
        <v>65</v>
      </c>
      <c r="C11" s="2">
        <f>SUMIF(Bank!G:G,A11,Bank!I:I)</f>
        <v>0</v>
      </c>
      <c r="D11" s="2">
        <f>SUMIF(Privé!G:G,A11,Privé!I:I)</f>
        <v>0</v>
      </c>
      <c r="E11" s="2">
        <f t="shared" ref="E11:E48" si="0">SUM(C11:D11)</f>
        <v>0</v>
      </c>
      <c r="G11" s="2">
        <f>SUMIF(Bank!G:G,A11,Bank!F:F)</f>
        <v>0</v>
      </c>
      <c r="H11" s="2">
        <f>SUMIF(Privé!G:G,A11,Privé!F:F)</f>
        <v>0</v>
      </c>
      <c r="I11" s="2">
        <f t="shared" ref="I11:I48" si="1">SUM(G11:H11)</f>
        <v>0</v>
      </c>
      <c r="K11" s="11"/>
    </row>
    <row r="12" spans="1:11">
      <c r="A12" s="68">
        <v>3</v>
      </c>
      <c r="B12" s="52" t="s">
        <v>66</v>
      </c>
      <c r="C12" s="2">
        <f>SUMIF(Bank!G:G,A12,Bank!I:I)</f>
        <v>0</v>
      </c>
      <c r="D12" s="2">
        <f>SUMIF(Privé!G:G,A12,Privé!I:I)</f>
        <v>0</v>
      </c>
      <c r="E12" s="2">
        <f t="shared" si="0"/>
        <v>0</v>
      </c>
      <c r="G12" s="2">
        <f>SUMIF(Bank!G:G,A12,Bank!F:F)</f>
        <v>0</v>
      </c>
      <c r="H12" s="2">
        <f>SUMIF(Privé!G:G,A12,Privé!F:F)</f>
        <v>0</v>
      </c>
      <c r="I12" s="2">
        <f t="shared" si="1"/>
        <v>0</v>
      </c>
      <c r="K12" s="12"/>
    </row>
    <row r="13" spans="1:11">
      <c r="A13" s="68">
        <v>4</v>
      </c>
      <c r="B13" s="52" t="s">
        <v>77</v>
      </c>
      <c r="C13" s="2">
        <f>SUMIF(Bank!G:G,A13,Bank!I:I)</f>
        <v>0</v>
      </c>
      <c r="D13" s="2">
        <f>SUMIF(Privé!G:G,A13,Privé!I:I)</f>
        <v>0</v>
      </c>
      <c r="E13" s="2">
        <f t="shared" si="0"/>
        <v>0</v>
      </c>
      <c r="G13" s="2">
        <f>SUMIF(Bank!G:G,A13,Bank!F:F)</f>
        <v>0</v>
      </c>
      <c r="H13" s="2">
        <f>SUMIF(Privé!G:G,A13,Privé!F:F)</f>
        <v>0</v>
      </c>
      <c r="I13" s="2">
        <f t="shared" si="1"/>
        <v>0</v>
      </c>
      <c r="K13" s="11"/>
    </row>
    <row r="14" spans="1:11">
      <c r="A14" s="68">
        <v>5</v>
      </c>
      <c r="B14" s="52" t="s">
        <v>68</v>
      </c>
      <c r="C14" s="2">
        <f>SUMIF(Bank!G:G,A14,Bank!I:I)</f>
        <v>0</v>
      </c>
      <c r="D14" s="2">
        <f>SUMIF(Privé!G:G,A14,Privé!I:I)</f>
        <v>0</v>
      </c>
      <c r="E14" s="2">
        <f t="shared" si="0"/>
        <v>0</v>
      </c>
      <c r="G14" s="2">
        <f>SUMIF(Bank!G:G,A14,Bank!F:F)</f>
        <v>0</v>
      </c>
      <c r="H14" s="2">
        <f>SUMIF(Privé!G:G,A14,Privé!F:F)</f>
        <v>0</v>
      </c>
      <c r="I14" s="2">
        <f t="shared" si="1"/>
        <v>0</v>
      </c>
      <c r="K14" s="11"/>
    </row>
    <row r="15" spans="1:11">
      <c r="A15" s="68">
        <v>6</v>
      </c>
      <c r="B15" s="52" t="s">
        <v>69</v>
      </c>
      <c r="C15" s="2">
        <f>SUMIF(Bank!G:G,A15,Bank!I:I)</f>
        <v>0</v>
      </c>
      <c r="D15" s="2">
        <f>SUMIF(Privé!G:G,A15,Privé!I:I)</f>
        <v>0</v>
      </c>
      <c r="E15" s="2">
        <f t="shared" si="0"/>
        <v>0</v>
      </c>
      <c r="G15" s="2">
        <f>SUMIF(Bank!G:G,A15,Bank!F:F)</f>
        <v>0</v>
      </c>
      <c r="H15" s="2">
        <f>SUMIF(Privé!G:G,A15,Privé!F:F)</f>
        <v>0</v>
      </c>
      <c r="I15" s="2">
        <f t="shared" si="1"/>
        <v>0</v>
      </c>
      <c r="K15" s="11"/>
    </row>
    <row r="16" spans="1:11">
      <c r="A16" s="68">
        <v>7</v>
      </c>
      <c r="B16" s="52" t="s">
        <v>67</v>
      </c>
      <c r="C16" s="2">
        <f>SUMIF(Bank!G:G,A16,Bank!I:I)</f>
        <v>0</v>
      </c>
      <c r="D16" s="2">
        <f>SUMIF(Privé!G:G,A16,Privé!I:I)</f>
        <v>0</v>
      </c>
      <c r="E16" s="2">
        <f t="shared" si="0"/>
        <v>0</v>
      </c>
      <c r="G16" s="2">
        <f>SUMIF(Bank!G:G,A16,Bank!F:F)</f>
        <v>0</v>
      </c>
      <c r="H16" s="2">
        <f>SUMIF(Privé!G:G,A16,Privé!F:F)</f>
        <v>0</v>
      </c>
      <c r="I16" s="2">
        <f t="shared" si="1"/>
        <v>0</v>
      </c>
      <c r="K16" s="11"/>
    </row>
    <row r="17" spans="1:11">
      <c r="A17" s="68">
        <v>8</v>
      </c>
      <c r="B17" s="52" t="s">
        <v>70</v>
      </c>
      <c r="C17" s="2">
        <f>SUMIF(Bank!G:G,A17,Bank!I:I)</f>
        <v>0</v>
      </c>
      <c r="D17" s="2">
        <f>SUMIF(Privé!G:G,A17,Privé!I:I)</f>
        <v>0</v>
      </c>
      <c r="E17" s="2">
        <f t="shared" si="0"/>
        <v>0</v>
      </c>
      <c r="G17" s="2">
        <f>SUMIF(Bank!G:G,A17,Bank!F:F)</f>
        <v>0</v>
      </c>
      <c r="H17" s="2">
        <f>SUMIF(Privé!G:G,A17,Privé!F:F)</f>
        <v>0</v>
      </c>
      <c r="I17" s="2">
        <f t="shared" si="1"/>
        <v>0</v>
      </c>
      <c r="K17" s="11"/>
    </row>
    <row r="18" spans="1:11">
      <c r="A18" s="68">
        <v>9</v>
      </c>
      <c r="B18" s="52" t="s">
        <v>71</v>
      </c>
      <c r="C18" s="2">
        <f>SUMIF(Bank!G:G,A18,Bank!I:I)</f>
        <v>0</v>
      </c>
      <c r="D18" s="2">
        <f>SUMIF(Privé!G:G,A18,Privé!I:I)</f>
        <v>0</v>
      </c>
      <c r="E18" s="2">
        <f t="shared" si="0"/>
        <v>0</v>
      </c>
      <c r="G18" s="2">
        <f>SUMIF(Bank!G:G,A18,Bank!F:F)</f>
        <v>0</v>
      </c>
      <c r="H18" s="2">
        <f>SUMIF(Privé!G:G,A18,Privé!F:F)</f>
        <v>0</v>
      </c>
      <c r="I18" s="2">
        <f t="shared" si="1"/>
        <v>0</v>
      </c>
      <c r="K18" s="11"/>
    </row>
    <row r="19" spans="1:11">
      <c r="A19" s="68">
        <v>10</v>
      </c>
      <c r="B19" s="52" t="s">
        <v>72</v>
      </c>
      <c r="C19" s="2">
        <f>SUMIF(Bank!G:G,A19,Bank!I:I)</f>
        <v>0</v>
      </c>
      <c r="D19" s="2">
        <f>SUMIF(Privé!G:G,A19,Privé!I:I)</f>
        <v>0</v>
      </c>
      <c r="E19" s="2">
        <f t="shared" si="0"/>
        <v>0</v>
      </c>
      <c r="G19" s="2">
        <f>SUMIF(Bank!G:G,A19,Bank!F:F)</f>
        <v>0</v>
      </c>
      <c r="H19" s="2">
        <f>SUMIF(Privé!G:G,A19,Privé!F:F)</f>
        <v>0</v>
      </c>
      <c r="I19" s="2">
        <f t="shared" si="1"/>
        <v>0</v>
      </c>
      <c r="K19" s="11"/>
    </row>
    <row r="20" spans="1:11">
      <c r="A20" s="68">
        <v>11</v>
      </c>
      <c r="B20" s="52" t="s">
        <v>73</v>
      </c>
      <c r="C20" s="2">
        <f>SUMIF(Bank!G:G,A20,Bank!I:I)</f>
        <v>0</v>
      </c>
      <c r="D20" s="2">
        <f>SUMIF(Privé!G:G,A20,Privé!I:I)</f>
        <v>0</v>
      </c>
      <c r="E20" s="2">
        <f t="shared" si="0"/>
        <v>0</v>
      </c>
      <c r="G20" s="2">
        <f>SUMIF(Bank!G:G,A20,Bank!F:F)</f>
        <v>0</v>
      </c>
      <c r="H20" s="2">
        <f>SUMIF(Privé!G:G,A20,Privé!F:F)</f>
        <v>0</v>
      </c>
      <c r="I20" s="2">
        <f t="shared" si="1"/>
        <v>0</v>
      </c>
      <c r="K20" s="11"/>
    </row>
    <row r="21" spans="1:11">
      <c r="A21" s="68">
        <v>12</v>
      </c>
      <c r="B21" s="52" t="s">
        <v>74</v>
      </c>
      <c r="C21" s="2">
        <f>SUMIF(Bank!G:G,A21,Bank!I:I)</f>
        <v>0</v>
      </c>
      <c r="D21" s="2">
        <f>SUMIF(Privé!G:G,A21,Privé!I:I)</f>
        <v>0</v>
      </c>
      <c r="E21" s="2">
        <f t="shared" si="0"/>
        <v>0</v>
      </c>
      <c r="G21" s="2">
        <f>SUMIF(Bank!G:G,A21,Bank!F:F)</f>
        <v>0</v>
      </c>
      <c r="H21" s="2">
        <f>SUMIF(Privé!G:G,A21,Privé!F:F)</f>
        <v>0</v>
      </c>
      <c r="I21" s="2">
        <f t="shared" si="1"/>
        <v>0</v>
      </c>
      <c r="K21" s="11"/>
    </row>
    <row r="22" spans="1:11">
      <c r="A22" s="68">
        <v>13</v>
      </c>
      <c r="B22" s="52" t="s">
        <v>75</v>
      </c>
      <c r="C22" s="2">
        <f>SUMIF(Bank!G:G,A22,Bank!I:I)</f>
        <v>0</v>
      </c>
      <c r="D22" s="2">
        <f>SUMIF(Privé!G:G,A22,Privé!I:I)</f>
        <v>0</v>
      </c>
      <c r="E22" s="2">
        <f t="shared" si="0"/>
        <v>0</v>
      </c>
      <c r="G22" s="2">
        <f>SUMIF(Bank!G:G,A22,Bank!F:F)</f>
        <v>0</v>
      </c>
      <c r="H22" s="2">
        <f>SUMIF(Privé!G:G,A22,Privé!F:F)</f>
        <v>0</v>
      </c>
      <c r="I22" s="2">
        <f t="shared" si="1"/>
        <v>0</v>
      </c>
      <c r="K22" s="11"/>
    </row>
    <row r="23" spans="1:11">
      <c r="A23" s="68">
        <v>14</v>
      </c>
      <c r="B23" s="52" t="s">
        <v>76</v>
      </c>
      <c r="C23" s="2">
        <f>SUMIF(Bank!G:G,A23,Bank!I:I)</f>
        <v>0</v>
      </c>
      <c r="D23" s="2">
        <f>SUMIF(Privé!G:G,A23,Privé!I:I)</f>
        <v>0</v>
      </c>
      <c r="E23" s="2">
        <f t="shared" si="0"/>
        <v>0</v>
      </c>
      <c r="G23" s="2">
        <f>SUMIF(Bank!G:G,A23,Bank!F:F)</f>
        <v>0</v>
      </c>
      <c r="H23" s="2">
        <f>SUMIF(Privé!G:G,A23,Privé!F:F)</f>
        <v>0</v>
      </c>
      <c r="I23" s="2">
        <f t="shared" si="1"/>
        <v>0</v>
      </c>
      <c r="K23" s="11"/>
    </row>
    <row r="24" spans="1:11">
      <c r="A24" s="68">
        <v>15</v>
      </c>
      <c r="B24" s="52" t="s">
        <v>78</v>
      </c>
      <c r="C24" s="2">
        <f>SUMIF(Bank!G:G,A24,Bank!I:I)</f>
        <v>0</v>
      </c>
      <c r="D24" s="2">
        <f>SUMIF(Privé!G:G,A24,Privé!I:I)</f>
        <v>0</v>
      </c>
      <c r="E24" s="2">
        <f t="shared" si="0"/>
        <v>0</v>
      </c>
      <c r="G24" s="2">
        <f>SUMIF(Bank!G:G,A24,Bank!F:F)</f>
        <v>0</v>
      </c>
      <c r="H24" s="2">
        <f>SUMIF(Privé!G:G,A24,Privé!F:F)</f>
        <v>0</v>
      </c>
      <c r="I24" s="2">
        <f t="shared" si="1"/>
        <v>0</v>
      </c>
      <c r="K24" s="11"/>
    </row>
    <row r="25" spans="1:11">
      <c r="A25" s="68">
        <v>16</v>
      </c>
      <c r="B25" s="52" t="s">
        <v>79</v>
      </c>
      <c r="C25" s="2">
        <f>SUMIF(Bank!G:G,A25,Bank!I:I)</f>
        <v>0</v>
      </c>
      <c r="D25" s="2">
        <f>SUMIF(Privé!G:G,A25,Privé!I:I)</f>
        <v>0</v>
      </c>
      <c r="E25" s="2">
        <f t="shared" si="0"/>
        <v>0</v>
      </c>
      <c r="G25" s="2">
        <f>SUMIF(Bank!G:G,A25,Bank!F:F)</f>
        <v>0</v>
      </c>
      <c r="H25" s="2">
        <f>SUMIF(Privé!G:G,A25,Privé!F:F)</f>
        <v>0</v>
      </c>
      <c r="I25" s="2">
        <f t="shared" si="1"/>
        <v>0</v>
      </c>
      <c r="K25" s="11"/>
    </row>
    <row r="26" spans="1:11">
      <c r="A26" s="68">
        <v>17</v>
      </c>
      <c r="B26" s="52" t="s">
        <v>80</v>
      </c>
      <c r="C26" s="2">
        <f>SUMIF(Bank!G:G,A26,Bank!I:I)</f>
        <v>0</v>
      </c>
      <c r="D26" s="2">
        <f>SUMIF(Privé!G:G,A26,Privé!I:I)</f>
        <v>0</v>
      </c>
      <c r="E26" s="2">
        <f t="shared" si="0"/>
        <v>0</v>
      </c>
      <c r="G26" s="2">
        <f>SUMIF(Bank!G:G,A26,Bank!F:F)</f>
        <v>0</v>
      </c>
      <c r="H26" s="2">
        <f>SUMIF(Privé!G:G,A26,Privé!F:F)</f>
        <v>0</v>
      </c>
      <c r="I26" s="2">
        <f t="shared" si="1"/>
        <v>0</v>
      </c>
      <c r="K26" s="11"/>
    </row>
    <row r="27" spans="1:11">
      <c r="A27" s="68">
        <v>18</v>
      </c>
      <c r="B27" s="52" t="s">
        <v>81</v>
      </c>
      <c r="C27" s="2">
        <f>SUMIF(Bank!G:G,A27,Bank!I:I)</f>
        <v>0</v>
      </c>
      <c r="D27" s="2">
        <f>SUMIF(Privé!G:G,A27,Privé!I:I)</f>
        <v>0</v>
      </c>
      <c r="E27" s="2">
        <f t="shared" si="0"/>
        <v>0</v>
      </c>
      <c r="G27" s="2">
        <f>SUMIF(Bank!G:G,A27,Bank!F:F)</f>
        <v>0</v>
      </c>
      <c r="H27" s="2">
        <f>SUMIF(Privé!G:G,A27,Privé!F:F)</f>
        <v>0</v>
      </c>
      <c r="I27" s="2">
        <f t="shared" si="1"/>
        <v>0</v>
      </c>
      <c r="K27" s="11"/>
    </row>
    <row r="28" spans="1:11">
      <c r="A28" s="68">
        <v>19</v>
      </c>
      <c r="B28" s="52" t="s">
        <v>82</v>
      </c>
      <c r="C28" s="2">
        <f>SUMIF(Bank!G:G,A28,Bank!I:I)</f>
        <v>0</v>
      </c>
      <c r="D28" s="2">
        <f>SUMIF(Privé!G:G,A28,Privé!I:I)</f>
        <v>0</v>
      </c>
      <c r="E28" s="2">
        <f t="shared" si="0"/>
        <v>0</v>
      </c>
      <c r="G28" s="2">
        <f>SUMIF(Bank!G:G,A28,Bank!F:F)</f>
        <v>0</v>
      </c>
      <c r="H28" s="2">
        <f>SUMIF(Privé!G:G,A28,Privé!F:F)</f>
        <v>0</v>
      </c>
      <c r="I28" s="2">
        <f t="shared" si="1"/>
        <v>0</v>
      </c>
      <c r="K28" s="11"/>
    </row>
    <row r="29" spans="1:11">
      <c r="A29" s="68">
        <v>20</v>
      </c>
      <c r="B29" s="52" t="s">
        <v>83</v>
      </c>
      <c r="C29" s="2">
        <f>SUMIF(Bank!G:G,A29,Bank!I:I)</f>
        <v>0</v>
      </c>
      <c r="D29" s="2">
        <f>SUMIF(Privé!G:G,A29,Privé!I:I)</f>
        <v>0</v>
      </c>
      <c r="E29" s="2">
        <f t="shared" si="0"/>
        <v>0</v>
      </c>
      <c r="G29" s="2">
        <f>SUMIF(Bank!G:G,A29,Bank!F:F)</f>
        <v>0</v>
      </c>
      <c r="H29" s="2">
        <f>SUMIF(Privé!G:G,A29,Privé!F:F)</f>
        <v>0</v>
      </c>
      <c r="I29" s="2">
        <f t="shared" si="1"/>
        <v>0</v>
      </c>
      <c r="K29" s="11"/>
    </row>
    <row r="30" spans="1:11">
      <c r="A30" s="68">
        <v>21</v>
      </c>
      <c r="B30" s="52" t="s">
        <v>84</v>
      </c>
      <c r="C30" s="2">
        <f>SUMIF(Bank!G:G,A30,Bank!I:I)</f>
        <v>0</v>
      </c>
      <c r="D30" s="2">
        <f>SUMIF(Privé!G:G,A30,Privé!I:I)</f>
        <v>0</v>
      </c>
      <c r="E30" s="2">
        <f t="shared" si="0"/>
        <v>0</v>
      </c>
      <c r="G30" s="2">
        <f>SUMIF(Bank!G:G,A30,Bank!F:F)</f>
        <v>0</v>
      </c>
      <c r="H30" s="2">
        <f>SUMIF(Privé!G:G,A30,Privé!F:F)</f>
        <v>0</v>
      </c>
      <c r="I30" s="2">
        <f t="shared" si="1"/>
        <v>0</v>
      </c>
      <c r="K30" s="11"/>
    </row>
    <row r="31" spans="1:11">
      <c r="A31" s="68">
        <v>22</v>
      </c>
      <c r="B31" s="52" t="s">
        <v>85</v>
      </c>
      <c r="C31" s="2">
        <f>SUMIF(Bank!G:G,A31,Bank!I:I)</f>
        <v>0</v>
      </c>
      <c r="D31" s="2">
        <f>SUMIF(Privé!G:G,A31,Privé!I:I)</f>
        <v>0</v>
      </c>
      <c r="E31" s="2">
        <f t="shared" si="0"/>
        <v>0</v>
      </c>
      <c r="G31" s="2">
        <f>SUMIF(Bank!G:G,A31,Bank!F:F)</f>
        <v>0</v>
      </c>
      <c r="H31" s="2">
        <f>SUMIF(Privé!G:G,A31,Privé!F:F)</f>
        <v>0</v>
      </c>
      <c r="I31" s="2">
        <f t="shared" si="1"/>
        <v>0</v>
      </c>
      <c r="K31" s="12"/>
    </row>
    <row r="32" spans="1:11">
      <c r="A32" s="68">
        <v>23</v>
      </c>
      <c r="B32" s="52" t="s">
        <v>86</v>
      </c>
      <c r="C32" s="2">
        <f>SUMIF(Bank!G:G,A32,Bank!I:I)</f>
        <v>0</v>
      </c>
      <c r="D32" s="2">
        <f>SUMIF(Privé!G:G,A32,Privé!I:I)</f>
        <v>0</v>
      </c>
      <c r="E32" s="2">
        <f t="shared" si="0"/>
        <v>0</v>
      </c>
      <c r="G32" s="2">
        <f>SUMIF(Bank!G:G,A32,Bank!F:F)</f>
        <v>0</v>
      </c>
      <c r="H32" s="2">
        <f>SUMIF(Privé!G:G,A32,Privé!F:F)</f>
        <v>0</v>
      </c>
      <c r="I32" s="2">
        <f t="shared" si="1"/>
        <v>0</v>
      </c>
      <c r="K32" s="11"/>
    </row>
    <row r="33" spans="1:11">
      <c r="A33" s="68">
        <v>24</v>
      </c>
      <c r="B33" s="52" t="s">
        <v>87</v>
      </c>
      <c r="C33" s="2">
        <f>SUMIF(Bank!G:G,A33,Bank!I:I)</f>
        <v>0</v>
      </c>
      <c r="D33" s="2">
        <f>SUMIF(Privé!G:G,A33,Privé!I:I)</f>
        <v>0</v>
      </c>
      <c r="E33" s="2">
        <f t="shared" si="0"/>
        <v>0</v>
      </c>
      <c r="G33" s="2">
        <f>SUMIF(Bank!G:G,A33,Bank!F:F)</f>
        <v>0</v>
      </c>
      <c r="H33" s="2">
        <f>SUMIF(Privé!G:G,A33,Privé!F:F)</f>
        <v>0</v>
      </c>
      <c r="I33" s="2">
        <f t="shared" si="1"/>
        <v>0</v>
      </c>
      <c r="K33" s="11"/>
    </row>
    <row r="34" spans="1:11">
      <c r="A34" s="68">
        <v>25</v>
      </c>
      <c r="B34" s="52" t="s">
        <v>88</v>
      </c>
      <c r="C34" s="2">
        <f>SUMIF(Bank!G:G,A34,Bank!I:I)</f>
        <v>0</v>
      </c>
      <c r="D34" s="2">
        <f>SUMIF(Privé!G:G,A34,Privé!I:I)</f>
        <v>0</v>
      </c>
      <c r="E34" s="2">
        <f t="shared" si="0"/>
        <v>0</v>
      </c>
      <c r="G34" s="2">
        <f>SUMIF(Bank!G:G,A34,Bank!F:F)</f>
        <v>0</v>
      </c>
      <c r="H34" s="2">
        <f>SUMIF(Privé!G:G,A34,Privé!F:F)</f>
        <v>0</v>
      </c>
      <c r="I34" s="2">
        <f t="shared" si="1"/>
        <v>0</v>
      </c>
      <c r="K34" s="11"/>
    </row>
    <row r="35" spans="1:11">
      <c r="A35" s="68">
        <v>26</v>
      </c>
      <c r="B35" s="52" t="s">
        <v>89</v>
      </c>
      <c r="C35" s="2">
        <f>SUMIF(Bank!G:G,A35,Bank!I:I)</f>
        <v>0</v>
      </c>
      <c r="D35" s="2">
        <f>SUMIF(Privé!G:G,A35,Privé!I:I)</f>
        <v>0</v>
      </c>
      <c r="E35" s="2">
        <f t="shared" si="0"/>
        <v>0</v>
      </c>
      <c r="G35" s="2">
        <f>SUMIF(Bank!G:G,A35,Bank!F:F)</f>
        <v>0</v>
      </c>
      <c r="H35" s="2">
        <f>SUMIF(Privé!G:G,A35,Privé!F:F)</f>
        <v>0</v>
      </c>
      <c r="I35" s="2">
        <f t="shared" si="1"/>
        <v>0</v>
      </c>
      <c r="K35" s="11"/>
    </row>
    <row r="36" spans="1:11">
      <c r="A36" s="68">
        <v>27</v>
      </c>
      <c r="B36" s="52" t="s">
        <v>90</v>
      </c>
      <c r="C36" s="2">
        <f>SUMIF(Bank!G:G,A36,Bank!I:I)</f>
        <v>0</v>
      </c>
      <c r="D36" s="2">
        <f>SUMIF(Privé!G:G,A36,Privé!I:I)</f>
        <v>0</v>
      </c>
      <c r="E36" s="2">
        <f t="shared" si="0"/>
        <v>0</v>
      </c>
      <c r="G36" s="2">
        <f>SUMIF(Bank!G:G,A36,Bank!F:F)</f>
        <v>0</v>
      </c>
      <c r="H36" s="2">
        <f>SUMIF(Privé!G:G,A36,Privé!F:F)</f>
        <v>0</v>
      </c>
      <c r="I36" s="2">
        <f t="shared" si="1"/>
        <v>0</v>
      </c>
      <c r="K36" s="11"/>
    </row>
    <row r="37" spans="1:11">
      <c r="A37" s="68">
        <v>28</v>
      </c>
      <c r="B37" s="52" t="s">
        <v>91</v>
      </c>
      <c r="C37" s="2">
        <f>SUMIF(Bank!G:G,A37,Bank!I:I)</f>
        <v>0</v>
      </c>
      <c r="D37" s="2">
        <f>SUMIF(Privé!G:G,A37,Privé!I:I)</f>
        <v>0</v>
      </c>
      <c r="E37" s="2">
        <f t="shared" si="0"/>
        <v>0</v>
      </c>
      <c r="G37" s="2">
        <f>SUMIF(Bank!G:G,A37,Bank!F:F)</f>
        <v>0</v>
      </c>
      <c r="H37" s="2">
        <f>SUMIF(Privé!G:G,A37,Privé!F:F)</f>
        <v>0</v>
      </c>
      <c r="I37" s="2">
        <f t="shared" si="1"/>
        <v>0</v>
      </c>
    </row>
    <row r="38" spans="1:11">
      <c r="A38" s="68">
        <v>29</v>
      </c>
      <c r="B38" s="52" t="s">
        <v>92</v>
      </c>
      <c r="C38" s="2">
        <f>SUMIF(Bank!G:G,A38,Bank!I:I)</f>
        <v>0</v>
      </c>
      <c r="D38" s="2">
        <f>SUMIF(Privé!G:G,A38,Privé!I:I)</f>
        <v>0</v>
      </c>
      <c r="E38" s="2">
        <f t="shared" si="0"/>
        <v>0</v>
      </c>
      <c r="G38" s="2">
        <f>SUMIF(Bank!G:G,A38,Bank!F:F)</f>
        <v>0</v>
      </c>
      <c r="H38" s="2">
        <f>SUMIF(Privé!G:G,A38,Privé!F:F)</f>
        <v>0</v>
      </c>
      <c r="I38" s="2">
        <f t="shared" si="1"/>
        <v>0</v>
      </c>
    </row>
    <row r="39" spans="1:11">
      <c r="A39" s="68">
        <v>30</v>
      </c>
      <c r="B39" s="52" t="s">
        <v>93</v>
      </c>
      <c r="C39" s="2">
        <f>SUMIF(Bank!G:G,A39,Bank!I:I)</f>
        <v>0</v>
      </c>
      <c r="D39" s="2">
        <f>SUMIF(Privé!G:G,A39,Privé!I:I)</f>
        <v>0</v>
      </c>
      <c r="E39" s="2">
        <f t="shared" si="0"/>
        <v>0</v>
      </c>
      <c r="G39" s="2">
        <f>SUMIF(Bank!G:G,A39,Bank!F:F)</f>
        <v>0</v>
      </c>
      <c r="H39" s="2">
        <f>SUMIF(Privé!G:G,A39,Privé!F:F)</f>
        <v>0</v>
      </c>
      <c r="I39" s="2">
        <f t="shared" si="1"/>
        <v>0</v>
      </c>
    </row>
    <row r="40" spans="1:11">
      <c r="A40" s="68">
        <v>31</v>
      </c>
      <c r="B40" s="52" t="s">
        <v>94</v>
      </c>
      <c r="C40" s="2">
        <f>SUMIF(Bank!G:G,A40,Bank!I:I)</f>
        <v>0</v>
      </c>
      <c r="D40" s="2">
        <f>SUMIF(Privé!G:G,A40,Privé!I:I)</f>
        <v>0</v>
      </c>
      <c r="E40" s="2">
        <f t="shared" si="0"/>
        <v>0</v>
      </c>
      <c r="G40" s="2">
        <f>SUMIF(Bank!G:G,A40,Bank!F:F)</f>
        <v>0</v>
      </c>
      <c r="H40" s="2">
        <f>SUMIF(Privé!G:G,A40,Privé!F:F)</f>
        <v>0</v>
      </c>
      <c r="I40" s="2">
        <f t="shared" si="1"/>
        <v>0</v>
      </c>
    </row>
    <row r="41" spans="1:11">
      <c r="A41" s="68">
        <v>32</v>
      </c>
      <c r="C41" s="2">
        <f>SUMIF(Bank!G:G,A41,Bank!I:I)</f>
        <v>0</v>
      </c>
      <c r="D41" s="2">
        <f>SUMIF(Privé!G:G,A41,Privé!I:I)</f>
        <v>0</v>
      </c>
      <c r="E41" s="2">
        <f t="shared" si="0"/>
        <v>0</v>
      </c>
      <c r="G41" s="2">
        <f>SUMIF(Bank!G:G,A41,Bank!F:F)</f>
        <v>0</v>
      </c>
      <c r="H41" s="2">
        <f>SUMIF(Privé!G:G,A41,Privé!F:F)</f>
        <v>0</v>
      </c>
      <c r="I41" s="2">
        <f t="shared" si="1"/>
        <v>0</v>
      </c>
    </row>
    <row r="42" spans="1:11">
      <c r="A42" s="68">
        <v>33</v>
      </c>
      <c r="C42" s="2">
        <f>SUMIF(Bank!G:G,A42,Bank!I:I)</f>
        <v>0</v>
      </c>
      <c r="D42" s="2">
        <f>SUMIF(Privé!G:G,A42,Privé!I:I)</f>
        <v>0</v>
      </c>
      <c r="E42" s="2">
        <f t="shared" si="0"/>
        <v>0</v>
      </c>
      <c r="G42" s="2">
        <f>SUMIF(Bank!G:G,A42,Bank!F:F)</f>
        <v>0</v>
      </c>
      <c r="H42" s="2">
        <f>SUMIF(Privé!G:G,A42,Privé!F:F)</f>
        <v>0</v>
      </c>
      <c r="I42" s="2">
        <f t="shared" si="1"/>
        <v>0</v>
      </c>
    </row>
    <row r="43" spans="1:11">
      <c r="A43" s="68">
        <v>34</v>
      </c>
      <c r="C43" s="2">
        <f>SUMIF(Bank!G:G,A43,Bank!I:I)</f>
        <v>0</v>
      </c>
      <c r="D43" s="2">
        <f>SUMIF(Privé!G:G,A43,Privé!I:I)</f>
        <v>0</v>
      </c>
      <c r="E43" s="2">
        <f t="shared" si="0"/>
        <v>0</v>
      </c>
      <c r="G43" s="2">
        <f>SUMIF(Bank!G:G,A43,Bank!F:F)</f>
        <v>0</v>
      </c>
      <c r="H43" s="2">
        <f>SUMIF(Privé!G:G,A43,Privé!F:F)</f>
        <v>0</v>
      </c>
      <c r="I43" s="2">
        <f t="shared" si="1"/>
        <v>0</v>
      </c>
    </row>
    <row r="44" spans="1:11">
      <c r="A44" s="68">
        <v>35</v>
      </c>
      <c r="C44" s="2">
        <f>SUMIF(Bank!G:G,A44,Bank!I:I)</f>
        <v>0</v>
      </c>
      <c r="D44" s="2">
        <f>SUMIF(Privé!G:G,A44,Privé!I:I)</f>
        <v>0</v>
      </c>
      <c r="E44" s="2">
        <f t="shared" si="0"/>
        <v>0</v>
      </c>
      <c r="G44" s="2">
        <f>SUMIF(Bank!G:G,A44,Bank!F:F)</f>
        <v>0</v>
      </c>
      <c r="H44" s="2">
        <f>SUMIF(Privé!G:G,A44,Privé!F:F)</f>
        <v>0</v>
      </c>
      <c r="I44" s="2">
        <f t="shared" si="1"/>
        <v>0</v>
      </c>
    </row>
    <row r="45" spans="1:11">
      <c r="A45" s="68">
        <v>36</v>
      </c>
      <c r="C45" s="2">
        <f>SUMIF(Bank!G:G,A45,Bank!I:I)</f>
        <v>0</v>
      </c>
      <c r="D45" s="2">
        <f>SUMIF(Privé!G:G,A45,Privé!I:I)</f>
        <v>0</v>
      </c>
      <c r="E45" s="2">
        <f t="shared" si="0"/>
        <v>0</v>
      </c>
      <c r="G45" s="2">
        <f>SUMIF(Bank!G:G,A45,Bank!F:F)</f>
        <v>0</v>
      </c>
      <c r="H45" s="2">
        <f>SUMIF(Privé!G:G,A45,Privé!F:F)</f>
        <v>0</v>
      </c>
      <c r="I45" s="2">
        <f t="shared" si="1"/>
        <v>0</v>
      </c>
    </row>
    <row r="46" spans="1:11">
      <c r="A46" s="68">
        <v>37</v>
      </c>
      <c r="C46" s="2">
        <f>SUMIF(Bank!G:G,A46,Bank!I:I)</f>
        <v>0</v>
      </c>
      <c r="D46" s="2">
        <f>SUMIF(Privé!G:G,A46,Privé!I:I)</f>
        <v>0</v>
      </c>
      <c r="E46" s="2">
        <f t="shared" si="0"/>
        <v>0</v>
      </c>
      <c r="G46" s="2">
        <f>SUMIF(Bank!G:G,A46,Bank!F:F)</f>
        <v>0</v>
      </c>
      <c r="H46" s="2">
        <f>SUMIF(Privé!G:G,A46,Privé!F:F)</f>
        <v>0</v>
      </c>
      <c r="I46" s="2">
        <f t="shared" si="1"/>
        <v>0</v>
      </c>
    </row>
    <row r="47" spans="1:11">
      <c r="A47" s="68">
        <v>38</v>
      </c>
      <c r="C47" s="2">
        <f>SUMIF(Bank!G:G,A47,Bank!I:I)</f>
        <v>0</v>
      </c>
      <c r="D47" s="2">
        <f>SUMIF(Privé!G:G,A47,Privé!I:I)</f>
        <v>0</v>
      </c>
      <c r="E47" s="2">
        <f t="shared" si="0"/>
        <v>0</v>
      </c>
      <c r="G47" s="2">
        <f>SUMIF(Bank!G:G,A47,Bank!F:F)</f>
        <v>0</v>
      </c>
      <c r="H47" s="2">
        <f>SUMIF(Privé!G:G,A47,Privé!F:F)</f>
        <v>0</v>
      </c>
      <c r="I47" s="2">
        <f t="shared" si="1"/>
        <v>0</v>
      </c>
    </row>
    <row r="48" spans="1:11">
      <c r="A48" s="68">
        <v>39</v>
      </c>
      <c r="C48" s="2">
        <f>SUMIF(Bank!G:G,A48,Bank!I:I)</f>
        <v>0</v>
      </c>
      <c r="D48" s="2">
        <f>SUMIF(Privé!G:G,A48,Privé!I:I)</f>
        <v>0</v>
      </c>
      <c r="E48" s="2">
        <f t="shared" si="0"/>
        <v>0</v>
      </c>
      <c r="G48" s="2">
        <f>SUMIF(Bank!G:G,A48,Bank!F:F)</f>
        <v>0</v>
      </c>
      <c r="H48" s="2">
        <f>SUMIF(Privé!G:G,A48,Privé!F:F)</f>
        <v>0</v>
      </c>
      <c r="I48" s="2">
        <f t="shared" si="1"/>
        <v>0</v>
      </c>
    </row>
    <row r="49" spans="1:2">
      <c r="A49" s="23"/>
      <c r="B49" s="5"/>
    </row>
    <row r="50" spans="1:2">
      <c r="A50" s="23"/>
      <c r="B50" s="5"/>
    </row>
    <row r="51" spans="1:2">
      <c r="A51" s="23"/>
      <c r="B51" s="5"/>
    </row>
    <row r="52" spans="1:2">
      <c r="A52" s="23"/>
      <c r="B52" s="5"/>
    </row>
    <row r="53" spans="1:2">
      <c r="A53" s="23"/>
      <c r="B53" s="5"/>
    </row>
    <row r="54" spans="1:2">
      <c r="A54" s="23"/>
      <c r="B54" s="5"/>
    </row>
  </sheetData>
  <sheetProtection algorithmName="SHA-512" hashValue="zg5fLSyDty6M5CRuQ0S6Kj9OnIZrkNpCCMB5pDIv8SOqmXjA1vbBAdtmtR6zetZN0ilepk5+VA4PsAhXcF/Hgw==" saltValue="Zagiom5ke/LDd9wWqdv1RQ==" spinCount="100000" sheet="1" formatCells="0" formatColumns="0" formatRows="0" sort="0" autoFilter="0" pivotTables="0"/>
  <printOptions horizontalCentered="1"/>
  <pageMargins left="0.25" right="0.25" top="0.5" bottom="0.75" header="0.2" footer="0"/>
  <pageSetup paperSize="9" fitToHeight="0" orientation="landscape" r:id="rId1"/>
  <headerFooter>
    <oddFooter>&amp;C&amp;G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36"/>
  <sheetViews>
    <sheetView topLeftCell="A2" zoomScaleNormal="100" zoomScalePageLayoutView="75" workbookViewId="0">
      <selection activeCell="A35" sqref="A35"/>
    </sheetView>
  </sheetViews>
  <sheetFormatPr baseColWidth="10" defaultColWidth="9.1640625" defaultRowHeight="16"/>
  <cols>
    <col min="1" max="1" width="31.5" style="104" customWidth="1"/>
    <col min="2" max="13" width="9.6640625" style="161" customWidth="1"/>
    <col min="14" max="14" width="9.33203125" style="30" bestFit="1" customWidth="1"/>
    <col min="15" max="15" width="9.6640625" style="30" bestFit="1" customWidth="1"/>
    <col min="16" max="20" width="9.33203125" style="30" bestFit="1" customWidth="1"/>
    <col min="21" max="21" width="9.6640625" style="30" bestFit="1" customWidth="1"/>
    <col min="22" max="16384" width="9.1640625" style="30"/>
  </cols>
  <sheetData>
    <row r="2" spans="1:13" ht="26">
      <c r="A2" s="212" t="s">
        <v>99</v>
      </c>
    </row>
    <row r="4" spans="1:13">
      <c r="A4" s="162"/>
    </row>
    <row r="6" spans="1:13">
      <c r="B6" s="219" t="s">
        <v>20</v>
      </c>
      <c r="C6" s="206"/>
      <c r="D6" s="219" t="s">
        <v>21</v>
      </c>
      <c r="E6" s="219"/>
      <c r="F6" s="219" t="s">
        <v>22</v>
      </c>
      <c r="G6" s="219"/>
      <c r="H6" s="219" t="s">
        <v>23</v>
      </c>
      <c r="I6" s="219"/>
      <c r="J6" s="219" t="s">
        <v>98</v>
      </c>
      <c r="K6" s="219"/>
      <c r="L6" s="220" t="s">
        <v>116</v>
      </c>
      <c r="M6" s="221"/>
    </row>
    <row r="7" spans="1:13" s="39" customFormat="1">
      <c r="B7" s="55" t="s">
        <v>120</v>
      </c>
      <c r="C7" s="55" t="s">
        <v>162</v>
      </c>
      <c r="D7" s="55" t="s">
        <v>120</v>
      </c>
      <c r="E7" s="55" t="s">
        <v>162</v>
      </c>
      <c r="F7" s="55" t="s">
        <v>120</v>
      </c>
      <c r="G7" s="55" t="s">
        <v>162</v>
      </c>
      <c r="H7" s="55" t="s">
        <v>120</v>
      </c>
      <c r="I7" s="55" t="s">
        <v>162</v>
      </c>
      <c r="J7" s="55" t="s">
        <v>120</v>
      </c>
      <c r="K7" s="55" t="s">
        <v>162</v>
      </c>
      <c r="L7" s="53" t="s">
        <v>120</v>
      </c>
      <c r="M7" s="54" t="s">
        <v>162</v>
      </c>
    </row>
    <row r="8" spans="1:13"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4"/>
      <c r="M8" s="165"/>
    </row>
    <row r="9" spans="1:13">
      <c r="A9" s="222" t="s">
        <v>100</v>
      </c>
      <c r="B9" s="161">
        <f>Verkoopboek!D82+Verkoopboek!F82</f>
        <v>0</v>
      </c>
      <c r="C9" s="161">
        <f>Verkoopboek!J82</f>
        <v>0</v>
      </c>
      <c r="D9" s="161">
        <f>Verkoopboek!D83+Verkoopboek!F83</f>
        <v>0</v>
      </c>
      <c r="E9" s="161">
        <f>Verkoopboek!J83</f>
        <v>0</v>
      </c>
      <c r="F9" s="161">
        <f>Verkoopboek!D84+Verkoopboek!F84</f>
        <v>0</v>
      </c>
      <c r="G9" s="161">
        <f>Verkoopboek!J84</f>
        <v>0</v>
      </c>
      <c r="H9" s="161">
        <f>Verkoopboek!D85+Verkoopboek!F85</f>
        <v>0</v>
      </c>
      <c r="I9" s="161">
        <f>Verkoopboek!J85</f>
        <v>0</v>
      </c>
      <c r="J9" s="161">
        <f t="shared" ref="J9:K12" si="0">B9+D9+F9+H9</f>
        <v>0</v>
      </c>
      <c r="K9" s="161">
        <f>C9+E9+G9+I9</f>
        <v>0</v>
      </c>
      <c r="L9" s="166"/>
      <c r="M9" s="167"/>
    </row>
    <row r="10" spans="1:13">
      <c r="A10" s="222" t="s">
        <v>101</v>
      </c>
      <c r="B10" s="161">
        <f>Verkoopboek!E82+Verkoopboek!G82</f>
        <v>0</v>
      </c>
      <c r="C10" s="161">
        <f>Verkoopboek!K82</f>
        <v>0</v>
      </c>
      <c r="D10" s="161">
        <f>Verkoopboek!E83+Verkoopboek!G83</f>
        <v>0</v>
      </c>
      <c r="E10" s="161">
        <f>Verkoopboek!K83</f>
        <v>0</v>
      </c>
      <c r="F10" s="161">
        <f>Verkoopboek!E84+Verkoopboek!G84</f>
        <v>0</v>
      </c>
      <c r="G10" s="161">
        <f>Verkoopboek!K84</f>
        <v>0</v>
      </c>
      <c r="H10" s="161">
        <f>Verkoopboek!E85+Verkoopboek!G85</f>
        <v>0</v>
      </c>
      <c r="I10" s="161">
        <f>Verkoopboek!K85</f>
        <v>0</v>
      </c>
      <c r="J10" s="161">
        <f>B10+D10+F10+H10</f>
        <v>0</v>
      </c>
      <c r="K10" s="161">
        <f t="shared" si="0"/>
        <v>0</v>
      </c>
      <c r="L10" s="166"/>
      <c r="M10" s="167"/>
    </row>
    <row r="11" spans="1:13">
      <c r="A11" s="222" t="s">
        <v>102</v>
      </c>
      <c r="J11" s="161">
        <f t="shared" si="0"/>
        <v>0</v>
      </c>
      <c r="K11" s="161">
        <f t="shared" si="0"/>
        <v>0</v>
      </c>
      <c r="L11" s="166"/>
      <c r="M11" s="167"/>
    </row>
    <row r="12" spans="1:13">
      <c r="A12" s="222" t="s">
        <v>103</v>
      </c>
      <c r="J12" s="161">
        <f t="shared" si="0"/>
        <v>0</v>
      </c>
      <c r="K12" s="161">
        <f t="shared" si="0"/>
        <v>0</v>
      </c>
      <c r="L12" s="166"/>
      <c r="M12" s="167"/>
    </row>
    <row r="13" spans="1:13">
      <c r="A13" s="222" t="s">
        <v>24</v>
      </c>
      <c r="J13" s="161">
        <f>B13+D13+F13+H13</f>
        <v>0</v>
      </c>
      <c r="L13" s="166"/>
      <c r="M13" s="167"/>
    </row>
    <row r="14" spans="1:13">
      <c r="L14" s="166"/>
      <c r="M14" s="167"/>
    </row>
    <row r="15" spans="1:13">
      <c r="A15" s="222" t="s">
        <v>104</v>
      </c>
      <c r="J15" s="161">
        <f>B15+D15+F15+H15</f>
        <v>0</v>
      </c>
      <c r="L15" s="166"/>
      <c r="M15" s="167"/>
    </row>
    <row r="16" spans="1:13">
      <c r="L16" s="166"/>
      <c r="M16" s="167"/>
    </row>
    <row r="17" spans="1:13">
      <c r="A17" s="222" t="s">
        <v>105</v>
      </c>
      <c r="J17" s="161">
        <f>B17+D17+F17+H17</f>
        <v>0</v>
      </c>
      <c r="K17" s="161">
        <f>C17+E17+G17+I17</f>
        <v>0</v>
      </c>
      <c r="L17" s="166"/>
      <c r="M17" s="167"/>
    </row>
    <row r="18" spans="1:13">
      <c r="L18" s="166"/>
      <c r="M18" s="167"/>
    </row>
    <row r="19" spans="1:13">
      <c r="A19" s="222" t="s">
        <v>106</v>
      </c>
      <c r="J19" s="161">
        <f>B19+D19+F19+H19</f>
        <v>0</v>
      </c>
      <c r="L19" s="166"/>
      <c r="M19" s="167"/>
    </row>
    <row r="20" spans="1:13">
      <c r="A20" s="222" t="s">
        <v>107</v>
      </c>
      <c r="J20" s="161">
        <f>B20+D20+F20+H20</f>
        <v>0</v>
      </c>
      <c r="L20" s="166"/>
      <c r="M20" s="167"/>
    </row>
    <row r="21" spans="1:13">
      <c r="A21" s="222" t="s">
        <v>108</v>
      </c>
      <c r="J21" s="161">
        <f>B21+D21+F21+H21</f>
        <v>0</v>
      </c>
      <c r="L21" s="166"/>
      <c r="M21" s="167"/>
    </row>
    <row r="22" spans="1:13">
      <c r="C22" s="168"/>
      <c r="E22" s="168"/>
      <c r="G22" s="168"/>
      <c r="I22" s="168"/>
      <c r="K22" s="168"/>
      <c r="L22" s="166"/>
      <c r="M22" s="169"/>
    </row>
    <row r="23" spans="1:13">
      <c r="A23" s="222" t="s">
        <v>110</v>
      </c>
      <c r="C23" s="168"/>
      <c r="E23" s="168"/>
      <c r="G23" s="168"/>
      <c r="I23" s="168"/>
      <c r="J23" s="161">
        <f>B23+D23+F23+H23</f>
        <v>0</v>
      </c>
      <c r="K23" s="161">
        <f>C23+E23+G23+I23</f>
        <v>0</v>
      </c>
      <c r="L23" s="166"/>
      <c r="M23" s="167"/>
    </row>
    <row r="24" spans="1:13">
      <c r="A24" s="222" t="s">
        <v>109</v>
      </c>
      <c r="J24" s="161">
        <f>B24+D24+F24+H24</f>
        <v>0</v>
      </c>
      <c r="K24" s="161">
        <f>C24+E24+G24+I24</f>
        <v>0</v>
      </c>
      <c r="L24" s="166"/>
      <c r="M24" s="167"/>
    </row>
    <row r="25" spans="1:13">
      <c r="L25" s="166"/>
      <c r="M25" s="167"/>
    </row>
    <row r="26" spans="1:13">
      <c r="C26" s="170"/>
      <c r="E26" s="170"/>
      <c r="G26" s="170"/>
      <c r="I26" s="170"/>
      <c r="K26" s="170"/>
      <c r="L26" s="166"/>
      <c r="M26" s="171"/>
    </row>
    <row r="27" spans="1:13">
      <c r="A27" s="222" t="s">
        <v>111</v>
      </c>
      <c r="C27" s="161">
        <f>SUM(C9:C12)+C17+C23+C24</f>
        <v>0</v>
      </c>
      <c r="E27" s="161">
        <f>SUM(E9:E12)+E17+E23+E24</f>
        <v>0</v>
      </c>
      <c r="G27" s="161">
        <f>SUM(G9:G12)+G17+G23+G24</f>
        <v>0</v>
      </c>
      <c r="I27" s="161">
        <f>SUM(I9:I12)+I17+I23+I24</f>
        <v>0</v>
      </c>
      <c r="K27" s="161">
        <f>SUM(K9:K12)+K17</f>
        <v>0</v>
      </c>
      <c r="L27" s="166"/>
      <c r="M27" s="167">
        <f>SUM(M9:M12)+M17</f>
        <v>0</v>
      </c>
    </row>
    <row r="28" spans="1:13">
      <c r="L28" s="166"/>
      <c r="M28" s="167"/>
    </row>
    <row r="29" spans="1:13">
      <c r="A29" s="222" t="s">
        <v>112</v>
      </c>
      <c r="C29" s="172">
        <f>SUMIF(Bank!Q:Q,1,Bank!F:F)+SUMIF(Privé!Q:Q,1,Privé!F:F)</f>
        <v>0</v>
      </c>
      <c r="D29" s="173"/>
      <c r="E29" s="172">
        <f>SUMIF(Bank!Q:Q,2,Bank!F:F)+SUMIF(Privé!Q:Q,2,Privé!F:F)</f>
        <v>0</v>
      </c>
      <c r="F29" s="173"/>
      <c r="G29" s="172">
        <f>SUMIF(Bank!Q:Q,3,Bank!F:F)+SUMIF(Privé!Q:Q,3,Privé!F:F)</f>
        <v>0</v>
      </c>
      <c r="H29" s="173"/>
      <c r="I29" s="172">
        <f>SUMIF(Bank!Q:Q,4,Bank!F:F)+SUMIF(Privé!Q:Q,4,Privé!F:F)</f>
        <v>0</v>
      </c>
      <c r="J29" s="173"/>
      <c r="K29" s="172">
        <f>C29+E29+G29+I29</f>
        <v>0</v>
      </c>
      <c r="L29" s="166"/>
      <c r="M29" s="171"/>
    </row>
    <row r="30" spans="1:13">
      <c r="L30" s="166"/>
      <c r="M30" s="167"/>
    </row>
    <row r="31" spans="1:13">
      <c r="A31" s="222" t="s">
        <v>113</v>
      </c>
      <c r="C31" s="161">
        <f>C27-C29</f>
        <v>0</v>
      </c>
      <c r="E31" s="161">
        <f>E27-E29</f>
        <v>0</v>
      </c>
      <c r="G31" s="161">
        <f>G27-G29</f>
        <v>0</v>
      </c>
      <c r="I31" s="161">
        <f>I27-I29</f>
        <v>0</v>
      </c>
      <c r="K31" s="161">
        <f>K27-K29</f>
        <v>0</v>
      </c>
      <c r="L31" s="166"/>
      <c r="M31" s="167">
        <f>M27-M29</f>
        <v>0</v>
      </c>
    </row>
    <row r="32" spans="1:13">
      <c r="L32" s="166"/>
      <c r="M32" s="167"/>
    </row>
    <row r="33" spans="1:13">
      <c r="A33" s="222" t="s">
        <v>114</v>
      </c>
      <c r="C33" s="170"/>
      <c r="E33" s="170"/>
      <c r="G33" s="170"/>
      <c r="I33" s="170"/>
      <c r="K33" s="170">
        <f>C33+E33+G33+I33</f>
        <v>0</v>
      </c>
      <c r="L33" s="166"/>
      <c r="M33" s="171"/>
    </row>
    <row r="34" spans="1:13">
      <c r="A34" s="162"/>
      <c r="L34" s="166"/>
      <c r="M34" s="167"/>
    </row>
    <row r="35" spans="1:13">
      <c r="A35" s="222" t="s">
        <v>115</v>
      </c>
      <c r="C35" s="174">
        <f>C31-C33</f>
        <v>0</v>
      </c>
      <c r="E35" s="175">
        <f>E31-E33</f>
        <v>0</v>
      </c>
      <c r="G35" s="175">
        <f>G31-G33</f>
        <v>0</v>
      </c>
      <c r="I35" s="175">
        <f>I31-I33</f>
        <v>0</v>
      </c>
      <c r="K35" s="175">
        <f>K31-K33</f>
        <v>0</v>
      </c>
      <c r="L35" s="166"/>
      <c r="M35" s="167">
        <f>M31-M33</f>
        <v>0</v>
      </c>
    </row>
    <row r="36" spans="1:13">
      <c r="A36" s="162"/>
      <c r="L36" s="176"/>
      <c r="M36" s="171"/>
    </row>
  </sheetData>
  <sheetProtection algorithmName="SHA-512" hashValue="IYpIJG1C5z7kuVz6qyD1OIcSx7vP0hU4hSIgamQH+MkFnVK5bJoYV/zpmC1qn6e1TfZ4NcWxn1U1o5pnYcQ4TQ==" saltValue="xeWv6Ae0q+5FVYmG93/OQA==" spinCount="100000" sheet="1" objects="1" scenarios="1"/>
  <mergeCells count="6">
    <mergeCell ref="L6:M6"/>
    <mergeCell ref="B6:C6"/>
    <mergeCell ref="D6:E6"/>
    <mergeCell ref="F6:G6"/>
    <mergeCell ref="H6:I6"/>
    <mergeCell ref="J6:K6"/>
  </mergeCells>
  <phoneticPr fontId="0" type="noConversion"/>
  <printOptions horizontalCentered="1"/>
  <pageMargins left="0.25" right="0.25" top="0.5" bottom="0.75" header="0.2" footer="0"/>
  <pageSetup paperSize="9" scale="86" orientation="landscape" r:id="rId1"/>
  <headerFooter alignWithMargins="0">
    <oddFooter>&amp;C&amp;G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52"/>
  <sheetViews>
    <sheetView zoomScaleNormal="100" zoomScalePageLayoutView="75" workbookViewId="0">
      <selection activeCell="K47" sqref="K47"/>
    </sheetView>
  </sheetViews>
  <sheetFormatPr baseColWidth="10" defaultColWidth="9.1640625" defaultRowHeight="16"/>
  <cols>
    <col min="1" max="1" width="5.6640625" style="1" customWidth="1"/>
    <col min="2" max="2" width="3.33203125" style="1" customWidth="1"/>
    <col min="3" max="6" width="9.1640625" style="1"/>
    <col min="7" max="8" width="11.33203125" style="15" customWidth="1"/>
    <col min="9" max="16384" width="9.1640625" style="1"/>
  </cols>
  <sheetData>
    <row r="2" spans="1:8" ht="26">
      <c r="B2" s="57" t="s">
        <v>117</v>
      </c>
      <c r="C2" s="57"/>
    </row>
    <row r="4" spans="1:8">
      <c r="A4" s="6"/>
      <c r="B4" s="39" t="s">
        <v>121</v>
      </c>
      <c r="C4" s="19"/>
    </row>
    <row r="5" spans="1:8">
      <c r="A5" s="7"/>
      <c r="B5" s="39" t="s">
        <v>33</v>
      </c>
      <c r="C5" s="56"/>
    </row>
    <row r="7" spans="1:8" ht="18">
      <c r="B7" s="58" t="s">
        <v>120</v>
      </c>
    </row>
    <row r="8" spans="1:8">
      <c r="C8" s="30" t="s">
        <v>25</v>
      </c>
      <c r="G8" s="15">
        <f>Verkoopboek!D86</f>
        <v>0</v>
      </c>
    </row>
    <row r="9" spans="1:8">
      <c r="C9" s="30" t="s">
        <v>17</v>
      </c>
      <c r="G9" s="15">
        <f>Verkoopboek!E86</f>
        <v>0</v>
      </c>
    </row>
    <row r="10" spans="1:8">
      <c r="C10" s="30" t="s">
        <v>29</v>
      </c>
      <c r="G10" s="16">
        <f>Verkoopboek!H86</f>
        <v>0</v>
      </c>
    </row>
    <row r="11" spans="1:8">
      <c r="H11" s="64">
        <f>SUM(G8:G10)</f>
        <v>0</v>
      </c>
    </row>
    <row r="13" spans="1:8" ht="18">
      <c r="B13" s="58" t="s">
        <v>119</v>
      </c>
    </row>
    <row r="14" spans="1:8">
      <c r="C14" s="30" t="s">
        <v>30</v>
      </c>
      <c r="G14" s="15">
        <f>Verkoopboek!F86</f>
        <v>0</v>
      </c>
    </row>
    <row r="15" spans="1:8">
      <c r="C15" s="30" t="s">
        <v>31</v>
      </c>
      <c r="G15" s="15">
        <f>Verkoopboek!G86</f>
        <v>0</v>
      </c>
    </row>
    <row r="16" spans="1:8">
      <c r="C16" s="30" t="s">
        <v>32</v>
      </c>
      <c r="G16" s="16">
        <f>Verkoopboek!I86</f>
        <v>0</v>
      </c>
    </row>
    <row r="17" spans="1:8">
      <c r="H17" s="64">
        <f>SUM(G14:G16)</f>
        <v>0</v>
      </c>
    </row>
    <row r="19" spans="1:8" ht="18">
      <c r="B19" s="58" t="s">
        <v>118</v>
      </c>
    </row>
    <row r="20" spans="1:8">
      <c r="A20" s="35">
        <v>10</v>
      </c>
      <c r="C20" s="1" t="str">
        <f>IF(ISNUMBER(A20),VLOOKUP(A20,Rubrieken!A:B,2,FALSE),"")</f>
        <v>Materiaal (directe kosten)</v>
      </c>
      <c r="G20" s="17">
        <f>IF(ISNUMBER(A20),VLOOKUP(A20,Rubrieken!A:E,5,FALSE),"")</f>
        <v>0</v>
      </c>
    </row>
    <row r="21" spans="1:8">
      <c r="A21" s="35">
        <v>11</v>
      </c>
      <c r="C21" s="1" t="str">
        <f>IF(ISNUMBER(A21),VLOOKUP(A21,Rubrieken!A:B,2,FALSE),"")</f>
        <v>Werk derden</v>
      </c>
      <c r="G21" s="17">
        <f>IF(ISNUMBER(A21),VLOOKUP(A21,Rubrieken!A:E,5,FALSE),"")</f>
        <v>0</v>
      </c>
    </row>
    <row r="22" spans="1:8">
      <c r="A22" s="35">
        <v>12</v>
      </c>
      <c r="C22" s="1" t="str">
        <f>IF(ISNUMBER(A22),VLOOKUP(A22,Rubrieken!A:B,2,FALSE),"")</f>
        <v>Personeelskosten</v>
      </c>
      <c r="G22" s="17">
        <f>IF(ISNUMBER(A22),VLOOKUP(A22,Rubrieken!A:E,5,FALSE),"")</f>
        <v>0</v>
      </c>
    </row>
    <row r="23" spans="1:8">
      <c r="A23" s="35">
        <v>13</v>
      </c>
      <c r="C23" s="1" t="str">
        <f>IF(ISNUMBER(A23),VLOOKUP(A23,Rubrieken!A:B,2,FALSE),"")</f>
        <v>Autokosten</v>
      </c>
      <c r="G23" s="17">
        <f>IF(ISNUMBER(A23),VLOOKUP(A23,Rubrieken!A:E,5,FALSE),"")</f>
        <v>0</v>
      </c>
    </row>
    <row r="24" spans="1:8">
      <c r="A24" s="35">
        <v>14</v>
      </c>
      <c r="C24" s="1" t="str">
        <f>IF(ISNUMBER(A24),VLOOKUP(A24,Rubrieken!A:B,2,FALSE),"")</f>
        <v>Openbaar vervoer</v>
      </c>
      <c r="G24" s="17">
        <f>IF(ISNUMBER(A24),VLOOKUP(A24,Rubrieken!A:E,5,FALSE),"")</f>
        <v>0</v>
      </c>
    </row>
    <row r="25" spans="1:8">
      <c r="A25" s="35">
        <v>15</v>
      </c>
      <c r="C25" s="1" t="str">
        <f>IF(ISNUMBER(A25),VLOOKUP(A25,Rubrieken!A:B,2,FALSE),"")</f>
        <v>Overige reiskosten</v>
      </c>
      <c r="G25" s="17">
        <f>IF(ISNUMBER(A25),VLOOKUP(A25,Rubrieken!A:E,5,FALSE),"")</f>
        <v>0</v>
      </c>
    </row>
    <row r="26" spans="1:8">
      <c r="A26" s="35">
        <v>16</v>
      </c>
      <c r="C26" s="1" t="str">
        <f>IF(ISNUMBER(A26),VLOOKUP(A26,Rubrieken!A:B,2,FALSE),"")</f>
        <v>Huisvesting (huur)</v>
      </c>
      <c r="G26" s="17">
        <f>IF(ISNUMBER(A26),VLOOKUP(A26,Rubrieken!A:E,5,FALSE),"")</f>
        <v>0</v>
      </c>
    </row>
    <row r="27" spans="1:8">
      <c r="A27" s="35">
        <v>17</v>
      </c>
      <c r="C27" s="1" t="str">
        <f>IF(ISNUMBER(A27),VLOOKUP(A27,Rubrieken!A:B,2,FALSE),"")</f>
        <v>Overige huisvestingslasten</v>
      </c>
      <c r="G27" s="17">
        <f>IF(ISNUMBER(A27),VLOOKUP(A27,Rubrieken!A:E,5,FALSE),"")</f>
        <v>0</v>
      </c>
    </row>
    <row r="28" spans="1:8">
      <c r="A28" s="35">
        <v>18</v>
      </c>
      <c r="C28" s="1" t="str">
        <f>IF(ISNUMBER(A28),VLOOKUP(A28,Rubrieken!A:B,2,FALSE),"")</f>
        <v>Promotiekosten</v>
      </c>
      <c r="G28" s="17">
        <f>IF(ISNUMBER(A28),VLOOKUP(A28,Rubrieken!A:E,5,FALSE),"")</f>
        <v>0</v>
      </c>
    </row>
    <row r="29" spans="1:8">
      <c r="A29" s="35">
        <v>19</v>
      </c>
      <c r="C29" s="1" t="str">
        <f>IF(ISNUMBER(A29),VLOOKUP(A29,Rubrieken!A:B,2,FALSE),"")</f>
        <v>Representatiekosten</v>
      </c>
      <c r="G29" s="17">
        <f>IF(ISNUMBER(A29),VLOOKUP(A29,Rubrieken!A:E,5,FALSE),"")</f>
        <v>0</v>
      </c>
    </row>
    <row r="30" spans="1:8">
      <c r="A30" s="35">
        <v>20</v>
      </c>
      <c r="C30" s="1" t="str">
        <f>IF(ISNUMBER(A30),VLOOKUP(A30,Rubrieken!A:B,2,FALSE),"")</f>
        <v>Kleine aanschaffingen</v>
      </c>
      <c r="G30" s="17">
        <f>IF(ISNUMBER(A30),VLOOKUP(A30,Rubrieken!A:E,5,FALSE),"")</f>
        <v>0</v>
      </c>
    </row>
    <row r="31" spans="1:8">
      <c r="A31" s="35">
        <v>21</v>
      </c>
      <c r="C31" s="1" t="str">
        <f>IF(ISNUMBER(A31),VLOOKUP(A31,Rubrieken!A:B,2,FALSE),"")</f>
        <v>Kantoormateriaal</v>
      </c>
      <c r="G31" s="17">
        <f>IF(ISNUMBER(A31),VLOOKUP(A31,Rubrieken!A:E,5,FALSE),"")</f>
        <v>0</v>
      </c>
    </row>
    <row r="32" spans="1:8">
      <c r="A32" s="35">
        <v>22</v>
      </c>
      <c r="C32" s="1" t="str">
        <f>IF(ISNUMBER(A32),VLOOKUP(A32,Rubrieken!A:B,2,FALSE),"")</f>
        <v>Communicatiekosten</v>
      </c>
      <c r="G32" s="17">
        <f>IF(ISNUMBER(A32),VLOOKUP(A32,Rubrieken!A:E,5,FALSE),"")</f>
        <v>0</v>
      </c>
    </row>
    <row r="33" spans="1:7">
      <c r="A33" s="35">
        <v>23</v>
      </c>
      <c r="C33" s="1" t="str">
        <f>IF(ISNUMBER(A33),VLOOKUP(A33,Rubrieken!A:B,2,FALSE),"")</f>
        <v>Administratiekosten</v>
      </c>
      <c r="G33" s="17">
        <f>IF(ISNUMBER(A33),VLOOKUP(A33,Rubrieken!A:E,5,FALSE),"")</f>
        <v>0</v>
      </c>
    </row>
    <row r="34" spans="1:7">
      <c r="A34" s="35">
        <v>24</v>
      </c>
      <c r="C34" s="1" t="str">
        <f>IF(ISNUMBER(A34),VLOOKUP(A34,Rubrieken!A:B,2,FALSE),"")</f>
        <v>Vakliteratuur</v>
      </c>
      <c r="G34" s="17">
        <f>IF(ISNUMBER(A34),VLOOKUP(A34,Rubrieken!A:E,5,FALSE),"")</f>
        <v>0</v>
      </c>
    </row>
    <row r="35" spans="1:7">
      <c r="A35" s="35">
        <v>25</v>
      </c>
      <c r="C35" s="1" t="str">
        <f>IF(ISNUMBER(A35),VLOOKUP(A35,Rubrieken!A:B,2,FALSE),"")</f>
        <v>Contributies / abonnementen</v>
      </c>
      <c r="G35" s="17">
        <f>IF(ISNUMBER(A35),VLOOKUP(A35,Rubrieken!A:E,5,FALSE),"")</f>
        <v>0</v>
      </c>
    </row>
    <row r="36" spans="1:7">
      <c r="A36" s="35">
        <v>26</v>
      </c>
      <c r="C36" s="1" t="str">
        <f>IF(ISNUMBER(A36),VLOOKUP(A36,Rubrieken!A:B,2,FALSE),"")</f>
        <v>Verzekeringen</v>
      </c>
      <c r="G36" s="17">
        <f>IF(ISNUMBER(A36),VLOOKUP(A36,Rubrieken!A:E,5,FALSE),"")</f>
        <v>0</v>
      </c>
    </row>
    <row r="37" spans="1:7">
      <c r="A37" s="35">
        <v>27</v>
      </c>
      <c r="C37" s="1" t="str">
        <f>IF(ISNUMBER(A37),VLOOKUP(A37,Rubrieken!A:B,2,FALSE),"")</f>
        <v>Opleidingen / scholing</v>
      </c>
      <c r="G37" s="17">
        <f>IF(ISNUMBER(A37),VLOOKUP(A37,Rubrieken!A:E,5,FALSE),"")</f>
        <v>0</v>
      </c>
    </row>
    <row r="38" spans="1:7">
      <c r="A38" s="35">
        <v>28</v>
      </c>
      <c r="C38" s="1" t="str">
        <f>IF(ISNUMBER(A38),VLOOKUP(A38,Rubrieken!A:B,2,FALSE),"")</f>
        <v>Overige kosten</v>
      </c>
      <c r="G38" s="17">
        <f>IF(ISNUMBER(A38),VLOOKUP(A38,Rubrieken!A:E,5,FALSE),"")</f>
        <v>0</v>
      </c>
    </row>
    <row r="39" spans="1:7">
      <c r="A39" s="35">
        <v>29</v>
      </c>
      <c r="C39" s="1" t="str">
        <f>IF(ISNUMBER(A39),VLOOKUP(A39,Rubrieken!A:B,2,FALSE),"")</f>
        <v>Boetes</v>
      </c>
      <c r="G39" s="17">
        <f>IF(ISNUMBER(A39),VLOOKUP(A39,Rubrieken!A:E,5,FALSE),"")</f>
        <v>0</v>
      </c>
    </row>
    <row r="40" spans="1:7">
      <c r="A40" s="35">
        <v>30</v>
      </c>
      <c r="C40" s="1" t="str">
        <f>IF(ISNUMBER(A40),VLOOKUP(A40,Rubrieken!A:B,2,FALSE),"")</f>
        <v>Rente- en bankkosten</v>
      </c>
      <c r="G40" s="17">
        <f>IF(ISNUMBER(A40),VLOOKUP(A40,Rubrieken!A:E,5,FALSE),"")</f>
        <v>0</v>
      </c>
    </row>
    <row r="41" spans="1:7">
      <c r="A41" s="35">
        <v>31</v>
      </c>
      <c r="C41" s="1" t="str">
        <f>IF(ISNUMBER(A41),VLOOKUP(A41,Rubrieken!A:B,2,FALSE),"")</f>
        <v>Renteopbrengsten</v>
      </c>
      <c r="G41" s="17">
        <f>IF(ISNUMBER(A41),VLOOKUP(A41,Rubrieken!A:E,5,FALSE),"")</f>
        <v>0</v>
      </c>
    </row>
    <row r="42" spans="1:7">
      <c r="A42" s="35" t="str">
        <f>IF(Rubrieken!B41="","",Rubrieken!A41)</f>
        <v/>
      </c>
      <c r="C42" s="1" t="str">
        <f>IF(ISNUMBER(A42),VLOOKUP(A42,Rubrieken!A:B,2,FALSE),"")</f>
        <v/>
      </c>
      <c r="G42" s="17" t="str">
        <f>IF(ISNUMBER(A42),VLOOKUP(A42,Rubrieken!A:E,5,FALSE),"")</f>
        <v/>
      </c>
    </row>
    <row r="43" spans="1:7">
      <c r="A43" s="35" t="str">
        <f>IF(Rubrieken!B42="","",Rubrieken!A42)</f>
        <v/>
      </c>
      <c r="C43" s="1" t="str">
        <f>IF(ISNUMBER(A43),VLOOKUP(A43,Rubrieken!A:B,2,FALSE),"")</f>
        <v/>
      </c>
      <c r="G43" s="17" t="str">
        <f>IF(ISNUMBER(A43),VLOOKUP(A43,Rubrieken!A:E,5,FALSE),"")</f>
        <v/>
      </c>
    </row>
    <row r="44" spans="1:7">
      <c r="A44" s="35" t="str">
        <f>IF(Rubrieken!B43="","",Rubrieken!A43)</f>
        <v/>
      </c>
      <c r="C44" s="1" t="str">
        <f>IF(ISNUMBER(A44),VLOOKUP(A44,Rubrieken!A:B,2,FALSE),"")</f>
        <v/>
      </c>
      <c r="G44" s="17" t="str">
        <f>IF(ISNUMBER(A44),VLOOKUP(A44,Rubrieken!A:E,5,FALSE),"")</f>
        <v/>
      </c>
    </row>
    <row r="45" spans="1:7">
      <c r="A45" s="35" t="str">
        <f>IF(Rubrieken!B44="","",Rubrieken!A44)</f>
        <v/>
      </c>
      <c r="C45" s="1" t="str">
        <f>IF(ISNUMBER(A45),VLOOKUP(A45,Rubrieken!A:B,2,FALSE),"")</f>
        <v/>
      </c>
      <c r="G45" s="17" t="str">
        <f>IF(ISNUMBER(A45),VLOOKUP(A45,Rubrieken!A:E,5,FALSE),"")</f>
        <v/>
      </c>
    </row>
    <row r="46" spans="1:7">
      <c r="A46" s="35" t="str">
        <f>IF(Rubrieken!B45="","",Rubrieken!A45)</f>
        <v/>
      </c>
      <c r="C46" s="1" t="str">
        <f>IF(ISNUMBER(A46),VLOOKUP(A46,Rubrieken!A:B,2,FALSE),"")</f>
        <v/>
      </c>
      <c r="G46" s="17" t="str">
        <f>IF(ISNUMBER(A46),VLOOKUP(A46,Rubrieken!A:E,5,FALSE),"")</f>
        <v/>
      </c>
    </row>
    <row r="47" spans="1:7">
      <c r="A47" s="35" t="str">
        <f>IF(Rubrieken!B46="","",Rubrieken!A46)</f>
        <v/>
      </c>
      <c r="C47" s="1" t="str">
        <f>IF(ISNUMBER(A47),VLOOKUP(A47,Rubrieken!A:B,2,FALSE),"")</f>
        <v/>
      </c>
      <c r="G47" s="17" t="str">
        <f>IF(ISNUMBER(A47),VLOOKUP(A47,Rubrieken!A:E,5,FALSE),"")</f>
        <v/>
      </c>
    </row>
    <row r="48" spans="1:7">
      <c r="A48" s="35" t="str">
        <f>IF(Rubrieken!B47="","",Rubrieken!A47)</f>
        <v/>
      </c>
      <c r="C48" s="1" t="str">
        <f>IF(ISNUMBER(A48),VLOOKUP(A48,Rubrieken!A:B,2,FALSE),"")</f>
        <v/>
      </c>
      <c r="G48" s="17" t="str">
        <f>IF(ISNUMBER(A48),VLOOKUP(A48,Rubrieken!A:E,5,FALSE),"")</f>
        <v/>
      </c>
    </row>
    <row r="49" spans="1:8">
      <c r="A49" s="18"/>
      <c r="H49" s="64">
        <f>SUM(G20:G48)</f>
        <v>0</v>
      </c>
    </row>
    <row r="50" spans="1:8">
      <c r="A50" s="18"/>
    </row>
    <row r="51" spans="1:8" ht="19" thickBot="1">
      <c r="B51" s="59" t="s">
        <v>122</v>
      </c>
      <c r="H51" s="65">
        <f>SUM(H6:H50)</f>
        <v>0</v>
      </c>
    </row>
    <row r="52" spans="1:8" ht="17" thickTop="1"/>
  </sheetData>
  <sheetProtection algorithmName="SHA-512" hashValue="GPaZWV1z5TUOZ7lDJm7oINAATFzJnPADoL8x+JKOSdNQoxljDo/1pIFdevFAxpwQVb6trQVhtYZ6eaXVTGcQnQ==" saltValue="qU6ZovdIkBAHX4na/1bYbQ==" spinCount="100000" sheet="1" objects="1" scenarios="1"/>
  <pageMargins left="0.25" right="0.25" top="0.75" bottom="0.75" header="0.2" footer="0"/>
  <pageSetup paperSize="9" scale="88" fitToHeight="0" orientation="portrait" r:id="rId1"/>
  <headerFooter>
    <oddFooter>&amp;L&amp;G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1"/>
  <sheetViews>
    <sheetView tabSelected="1" zoomScaleNormal="100" zoomScalePageLayoutView="83" workbookViewId="0">
      <selection activeCell="G42" sqref="G42"/>
    </sheetView>
  </sheetViews>
  <sheetFormatPr baseColWidth="10" defaultColWidth="9.1640625" defaultRowHeight="16"/>
  <cols>
    <col min="1" max="1" width="9.5" style="34" customWidth="1"/>
    <col min="2" max="2" width="21.83203125" style="30" customWidth="1"/>
    <col min="3" max="3" width="10.5" style="30" customWidth="1"/>
    <col min="4" max="4" width="13.5" style="30" customWidth="1"/>
    <col min="5" max="5" width="12.33203125" style="30" customWidth="1"/>
    <col min="6" max="6" width="10.6640625" style="43" customWidth="1"/>
    <col min="7" max="13" width="10.6640625" style="30" customWidth="1"/>
    <col min="14" max="16384" width="9.1640625" style="30"/>
  </cols>
  <sheetData>
    <row r="1" spans="1:13" ht="23">
      <c r="A1" s="177" t="s">
        <v>155</v>
      </c>
      <c r="B1" s="177"/>
      <c r="C1" s="177"/>
      <c r="F1" s="30"/>
      <c r="G1" s="178"/>
      <c r="H1" s="178"/>
    </row>
    <row r="2" spans="1:13" ht="23">
      <c r="A2" s="177"/>
      <c r="B2" s="177"/>
      <c r="C2" s="177"/>
      <c r="F2" s="30"/>
      <c r="G2" s="178"/>
      <c r="H2" s="178"/>
    </row>
    <row r="3" spans="1:13" s="179" customFormat="1">
      <c r="A3" s="63"/>
      <c r="F3" s="180"/>
    </row>
    <row r="4" spans="1:13" ht="18" customHeight="1" thickBot="1">
      <c r="A4" s="181" t="s">
        <v>123</v>
      </c>
      <c r="B4" s="182"/>
      <c r="C4" s="26"/>
      <c r="D4" s="26"/>
      <c r="E4" s="183"/>
      <c r="F4" s="207" t="str">
        <f>IF(C18=0,"alles in orde","cijfers kloppen niet")</f>
        <v>alles in orde</v>
      </c>
      <c r="G4" s="208"/>
    </row>
    <row r="5" spans="1:13" ht="18" customHeight="1">
      <c r="A5" s="213" t="s">
        <v>13</v>
      </c>
      <c r="D5" s="26"/>
    </row>
    <row r="6" spans="1:13" ht="18" customHeight="1">
      <c r="A6" s="184"/>
      <c r="D6" s="26"/>
    </row>
    <row r="7" spans="1:13" ht="18" customHeight="1">
      <c r="A7" s="62" t="s">
        <v>130</v>
      </c>
      <c r="B7" s="162"/>
      <c r="C7" s="162"/>
      <c r="D7" s="226" t="s">
        <v>132</v>
      </c>
      <c r="E7" s="226" t="s">
        <v>133</v>
      </c>
      <c r="F7" s="185"/>
      <c r="G7" s="186"/>
      <c r="H7" s="186"/>
      <c r="I7" s="186"/>
      <c r="J7" s="186"/>
      <c r="K7" s="104"/>
      <c r="L7" s="186"/>
      <c r="M7" s="187"/>
    </row>
    <row r="8" spans="1:13">
      <c r="A8" s="223" t="s">
        <v>0</v>
      </c>
      <c r="B8" s="224" t="s">
        <v>97</v>
      </c>
      <c r="C8" s="225" t="s">
        <v>131</v>
      </c>
      <c r="D8" s="227" t="s">
        <v>2</v>
      </c>
      <c r="E8" s="227" t="s">
        <v>10</v>
      </c>
      <c r="F8" s="228" t="s">
        <v>118</v>
      </c>
      <c r="G8" s="225" t="s">
        <v>118</v>
      </c>
      <c r="H8" s="225" t="s">
        <v>118</v>
      </c>
      <c r="I8" s="225" t="s">
        <v>118</v>
      </c>
      <c r="J8" s="225" t="s">
        <v>118</v>
      </c>
      <c r="K8" s="188"/>
      <c r="L8" s="225" t="s">
        <v>134</v>
      </c>
      <c r="M8" s="229" t="s">
        <v>135</v>
      </c>
    </row>
    <row r="9" spans="1:13">
      <c r="A9" s="34">
        <v>43462</v>
      </c>
      <c r="B9" s="30" t="s">
        <v>16</v>
      </c>
      <c r="C9" s="30">
        <v>363</v>
      </c>
      <c r="D9" s="30">
        <v>63</v>
      </c>
      <c r="F9" s="43">
        <v>300</v>
      </c>
    </row>
    <row r="15" spans="1:13">
      <c r="A15" s="47" t="s">
        <v>54</v>
      </c>
      <c r="B15" s="189"/>
      <c r="C15" s="189"/>
      <c r="D15" s="189"/>
      <c r="E15" s="189"/>
      <c r="F15" s="50"/>
      <c r="G15" s="189"/>
      <c r="H15" s="189"/>
      <c r="I15" s="189"/>
      <c r="J15" s="189"/>
      <c r="K15" s="189"/>
      <c r="L15" s="189"/>
    </row>
    <row r="16" spans="1:13" s="104" customFormat="1" ht="18" customHeight="1">
      <c r="A16" s="62" t="s">
        <v>127</v>
      </c>
      <c r="C16" s="190">
        <f t="shared" ref="C16:L16" si="0">SUM(C9:C15)</f>
        <v>363</v>
      </c>
      <c r="D16" s="190">
        <f t="shared" si="0"/>
        <v>63</v>
      </c>
      <c r="E16" s="190">
        <f t="shared" si="0"/>
        <v>0</v>
      </c>
      <c r="F16" s="101">
        <f t="shared" si="0"/>
        <v>300</v>
      </c>
      <c r="G16" s="190">
        <f t="shared" si="0"/>
        <v>0</v>
      </c>
      <c r="H16" s="190">
        <f t="shared" si="0"/>
        <v>0</v>
      </c>
      <c r="I16" s="190">
        <f t="shared" si="0"/>
        <v>0</v>
      </c>
      <c r="J16" s="190">
        <f t="shared" si="0"/>
        <v>0</v>
      </c>
      <c r="K16" s="190">
        <f t="shared" si="0"/>
        <v>0</v>
      </c>
      <c r="L16" s="162">
        <f t="shared" si="0"/>
        <v>0</v>
      </c>
    </row>
    <row r="17" spans="1:13">
      <c r="A17" s="30" t="s">
        <v>128</v>
      </c>
      <c r="C17" s="189">
        <f>SUM(D16:K16)</f>
        <v>363</v>
      </c>
    </row>
    <row r="18" spans="1:13">
      <c r="C18" s="30">
        <f>C16-C17</f>
        <v>0</v>
      </c>
    </row>
    <row r="20" spans="1:13" s="179" customFormat="1">
      <c r="A20" s="63"/>
      <c r="F20" s="180"/>
    </row>
    <row r="21" spans="1:13" ht="18" customHeight="1" thickBot="1">
      <c r="A21" s="181" t="s">
        <v>124</v>
      </c>
      <c r="B21" s="191"/>
      <c r="C21" s="192"/>
      <c r="D21" s="191"/>
      <c r="E21" s="183"/>
      <c r="F21" s="207" t="str">
        <f>IF(C35=0,"alles in orde","cijfers kloppen niet")</f>
        <v>alles in orde</v>
      </c>
      <c r="G21" s="208"/>
      <c r="H21" s="183"/>
    </row>
    <row r="22" spans="1:13" ht="18" customHeight="1">
      <c r="A22" s="214" t="s">
        <v>163</v>
      </c>
      <c r="B22" s="193"/>
      <c r="C22" s="39"/>
      <c r="D22" s="194"/>
      <c r="E22" s="39"/>
      <c r="F22" s="195"/>
      <c r="G22" s="39"/>
    </row>
    <row r="23" spans="1:13">
      <c r="A23" s="213" t="s">
        <v>14</v>
      </c>
      <c r="B23" s="213"/>
      <c r="C23" s="39"/>
      <c r="D23" s="39"/>
      <c r="E23" s="39"/>
      <c r="F23" s="195"/>
      <c r="G23" s="39"/>
    </row>
    <row r="25" spans="1:13">
      <c r="A25" s="129"/>
      <c r="B25" s="26"/>
      <c r="C25" s="226" t="s">
        <v>98</v>
      </c>
      <c r="D25" s="196"/>
      <c r="E25" s="196"/>
      <c r="F25" s="131"/>
      <c r="G25" s="196"/>
      <c r="H25" s="196"/>
      <c r="I25" s="196"/>
      <c r="J25" s="196"/>
      <c r="L25" s="196"/>
      <c r="M25" s="187"/>
    </row>
    <row r="26" spans="1:13">
      <c r="A26" s="230" t="s">
        <v>97</v>
      </c>
      <c r="B26" s="197"/>
      <c r="C26" s="225" t="s">
        <v>15</v>
      </c>
      <c r="D26" s="198"/>
      <c r="E26" s="198"/>
      <c r="F26" s="228" t="s">
        <v>118</v>
      </c>
      <c r="G26" s="225" t="s">
        <v>118</v>
      </c>
      <c r="H26" s="225" t="s">
        <v>118</v>
      </c>
      <c r="I26" s="225" t="s">
        <v>118</v>
      </c>
      <c r="J26" s="225" t="s">
        <v>118</v>
      </c>
      <c r="K26" s="188"/>
      <c r="L26" s="225" t="s">
        <v>134</v>
      </c>
      <c r="M26" s="229" t="s">
        <v>135</v>
      </c>
    </row>
    <row r="27" spans="1:13">
      <c r="A27" s="63" t="s">
        <v>136</v>
      </c>
      <c r="B27" s="179"/>
      <c r="C27" s="199">
        <v>500</v>
      </c>
      <c r="D27" s="200"/>
      <c r="E27" s="200"/>
      <c r="F27" s="180">
        <v>500</v>
      </c>
      <c r="G27" s="199"/>
      <c r="H27" s="199"/>
      <c r="I27" s="199"/>
      <c r="J27" s="199"/>
      <c r="K27" s="199"/>
      <c r="L27" s="199"/>
      <c r="M27" s="45"/>
    </row>
    <row r="28" spans="1:13">
      <c r="A28" s="63"/>
      <c r="B28" s="179"/>
      <c r="C28" s="199"/>
      <c r="D28" s="200"/>
      <c r="E28" s="200"/>
      <c r="F28" s="180"/>
      <c r="G28" s="199"/>
      <c r="H28" s="199"/>
      <c r="I28" s="199"/>
      <c r="J28" s="199"/>
      <c r="K28" s="199"/>
      <c r="L28" s="199"/>
      <c r="M28" s="45"/>
    </row>
    <row r="29" spans="1:13">
      <c r="A29" s="63"/>
      <c r="B29" s="179"/>
      <c r="C29" s="199"/>
      <c r="D29" s="200"/>
      <c r="E29" s="200"/>
      <c r="F29" s="180"/>
      <c r="G29" s="199"/>
      <c r="H29" s="199"/>
      <c r="I29" s="199"/>
      <c r="J29" s="199"/>
      <c r="K29" s="199"/>
      <c r="L29" s="199"/>
      <c r="M29" s="45"/>
    </row>
    <row r="30" spans="1:13">
      <c r="A30" s="63"/>
      <c r="B30" s="179"/>
      <c r="C30" s="199"/>
      <c r="D30" s="200"/>
      <c r="E30" s="200"/>
      <c r="F30" s="180"/>
      <c r="G30" s="199"/>
      <c r="H30" s="199"/>
      <c r="I30" s="199"/>
      <c r="J30" s="199"/>
      <c r="K30" s="199"/>
      <c r="L30" s="199"/>
      <c r="M30" s="45"/>
    </row>
    <row r="31" spans="1:13">
      <c r="A31" s="63"/>
      <c r="B31" s="179"/>
      <c r="C31" s="199"/>
      <c r="D31" s="200"/>
      <c r="E31" s="200"/>
      <c r="F31" s="180"/>
      <c r="G31" s="199"/>
      <c r="H31" s="199"/>
      <c r="I31" s="199"/>
      <c r="J31" s="199"/>
      <c r="K31" s="199"/>
      <c r="L31" s="199"/>
      <c r="M31" s="45"/>
    </row>
    <row r="32" spans="1:13">
      <c r="A32" s="47" t="s">
        <v>54</v>
      </c>
      <c r="B32" s="189"/>
      <c r="C32" s="189"/>
      <c r="D32" s="189"/>
      <c r="E32" s="189"/>
      <c r="F32" s="50"/>
      <c r="G32" s="189"/>
      <c r="H32" s="189"/>
      <c r="I32" s="189"/>
      <c r="J32" s="189"/>
      <c r="K32" s="189"/>
      <c r="L32" s="189"/>
    </row>
    <row r="33" spans="1:12" s="104" customFormat="1" ht="18" customHeight="1">
      <c r="A33" s="62" t="s">
        <v>127</v>
      </c>
      <c r="C33" s="162">
        <f>SUM(C26:C32)</f>
        <v>500</v>
      </c>
      <c r="D33" s="162"/>
      <c r="E33" s="162"/>
      <c r="F33" s="101">
        <f t="shared" ref="F33:L33" si="1">SUM(F26:F32)</f>
        <v>500</v>
      </c>
      <c r="G33" s="190">
        <f t="shared" si="1"/>
        <v>0</v>
      </c>
      <c r="H33" s="190">
        <f t="shared" si="1"/>
        <v>0</v>
      </c>
      <c r="I33" s="190">
        <f t="shared" si="1"/>
        <v>0</v>
      </c>
      <c r="J33" s="190">
        <f t="shared" si="1"/>
        <v>0</v>
      </c>
      <c r="K33" s="190">
        <f t="shared" si="1"/>
        <v>0</v>
      </c>
      <c r="L33" s="190">
        <f t="shared" si="1"/>
        <v>0</v>
      </c>
    </row>
    <row r="34" spans="1:12">
      <c r="A34" s="30" t="s">
        <v>128</v>
      </c>
      <c r="C34" s="189">
        <f>SUM(D33:K33)</f>
        <v>500</v>
      </c>
    </row>
    <row r="35" spans="1:12">
      <c r="C35" s="30">
        <f>C33-C34</f>
        <v>0</v>
      </c>
    </row>
    <row r="37" spans="1:12" s="179" customFormat="1">
      <c r="A37" s="63"/>
      <c r="F37" s="180"/>
    </row>
    <row r="38" spans="1:12" ht="18" customHeight="1" thickBot="1">
      <c r="A38" s="181" t="s">
        <v>125</v>
      </c>
      <c r="B38" s="191"/>
      <c r="C38" s="26"/>
      <c r="D38" s="26"/>
      <c r="E38" s="26"/>
      <c r="F38" s="207" t="str">
        <f>IF(C51=0,"alles in orde","cijfers kloppen niet")</f>
        <v>alles in orde</v>
      </c>
      <c r="G38" s="208"/>
      <c r="H38" s="26"/>
    </row>
    <row r="39" spans="1:12" ht="18" customHeight="1">
      <c r="A39" s="213" t="s">
        <v>126</v>
      </c>
      <c r="B39" s="39"/>
      <c r="C39" s="39"/>
      <c r="D39" s="194"/>
    </row>
    <row r="41" spans="1:12" s="162" customFormat="1">
      <c r="A41" s="229" t="s">
        <v>129</v>
      </c>
      <c r="B41" s="190"/>
      <c r="C41" s="226" t="s">
        <v>98</v>
      </c>
      <c r="D41" s="231" t="s">
        <v>137</v>
      </c>
      <c r="E41" s="226" t="s">
        <v>120</v>
      </c>
      <c r="F41" s="101" t="s">
        <v>26</v>
      </c>
      <c r="G41" s="226" t="s">
        <v>4</v>
      </c>
      <c r="H41" s="104"/>
      <c r="I41" s="191"/>
      <c r="J41" s="104"/>
      <c r="K41" s="104"/>
    </row>
    <row r="42" spans="1:12" s="26" customFormat="1">
      <c r="A42" s="201"/>
      <c r="B42" s="202"/>
      <c r="C42" s="203"/>
      <c r="D42" s="225" t="s">
        <v>6</v>
      </c>
      <c r="E42" s="225" t="s">
        <v>3</v>
      </c>
      <c r="F42" s="228" t="s">
        <v>6</v>
      </c>
      <c r="G42" s="225" t="s">
        <v>3</v>
      </c>
      <c r="H42" s="30"/>
      <c r="I42" s="30"/>
      <c r="J42" s="30"/>
      <c r="K42" s="30"/>
    </row>
    <row r="43" spans="1:12">
      <c r="A43" s="34" t="s">
        <v>136</v>
      </c>
      <c r="C43" s="30">
        <v>380</v>
      </c>
      <c r="D43" s="30">
        <v>300</v>
      </c>
      <c r="E43" s="30">
        <v>50</v>
      </c>
      <c r="F43" s="43">
        <v>10</v>
      </c>
      <c r="G43" s="30">
        <v>20</v>
      </c>
    </row>
    <row r="48" spans="1:12">
      <c r="A48" s="47" t="s">
        <v>54</v>
      </c>
      <c r="B48" s="189"/>
      <c r="C48" s="189"/>
      <c r="D48" s="189"/>
      <c r="E48" s="189"/>
      <c r="F48" s="50"/>
      <c r="G48" s="189"/>
    </row>
    <row r="49" spans="1:7" s="104" customFormat="1" ht="18" customHeight="1">
      <c r="A49" s="62" t="s">
        <v>127</v>
      </c>
      <c r="C49" s="190">
        <f>SUM(C42:C48)</f>
        <v>380</v>
      </c>
      <c r="D49" s="190">
        <f>SUM(D42:D48)</f>
        <v>300</v>
      </c>
      <c r="E49" s="190">
        <f>SUM(E42:E48)</f>
        <v>50</v>
      </c>
      <c r="F49" s="101">
        <f>SUM(F42:F48)</f>
        <v>10</v>
      </c>
      <c r="G49" s="190">
        <f>SUM(G42:G48)</f>
        <v>20</v>
      </c>
    </row>
    <row r="50" spans="1:7">
      <c r="A50" s="30" t="s">
        <v>128</v>
      </c>
      <c r="C50" s="189">
        <f>SUM(D49:G49)</f>
        <v>380</v>
      </c>
    </row>
    <row r="51" spans="1:7">
      <c r="C51" s="30">
        <f>C49-C50</f>
        <v>0</v>
      </c>
    </row>
  </sheetData>
  <sheetProtection algorithmName="SHA-512" hashValue="RIsRNUeVLkDV0MY0KNgNxSUnYluTilZC8LBBCw+KU8Hinu9BC137PH9AGnknBAG+RpW6Yn7OgGVAH9klTZaueg==" saltValue="5fFhfXbGXgcAe9DSU6Sn4A==" spinCount="100000" sheet="1" objects="1" scenarios="1"/>
  <mergeCells count="3">
    <mergeCell ref="F4:G4"/>
    <mergeCell ref="F21:G21"/>
    <mergeCell ref="F38:G38"/>
  </mergeCells>
  <phoneticPr fontId="0" type="noConversion"/>
  <printOptions horizontalCentered="1"/>
  <pageMargins left="0.25" right="0.25" top="0.5" bottom="0.75" header="0.2" footer="0"/>
  <pageSetup paperSize="9" scale="87" fitToHeight="0" orientation="landscape" r:id="rId1"/>
  <headerFooter alignWithMargins="0">
    <oddFooter>&amp;C&amp;G</oddFooter>
  </headerFooter>
  <rowBreaks count="2" manualBreakCount="2">
    <brk id="20" max="16383" man="1"/>
    <brk id="3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11</vt:i4>
      </vt:variant>
    </vt:vector>
  </HeadingPairs>
  <TitlesOfParts>
    <vt:vector size="19" baseType="lpstr">
      <vt:lpstr>Start</vt:lpstr>
      <vt:lpstr>Verkoopboek</vt:lpstr>
      <vt:lpstr>Bank</vt:lpstr>
      <vt:lpstr>Privé</vt:lpstr>
      <vt:lpstr>Rubrieken</vt:lpstr>
      <vt:lpstr>Btw aangiften</vt:lpstr>
      <vt:lpstr>Winst &amp; verliesrekening</vt:lpstr>
      <vt:lpstr>Eindejaars</vt:lpstr>
      <vt:lpstr>Bank!Afdrukbereik</vt:lpstr>
      <vt:lpstr>'Btw aangiften'!Afdrukbereik</vt:lpstr>
      <vt:lpstr>Eindejaars!Afdrukbereik</vt:lpstr>
      <vt:lpstr>Privé!Afdrukbereik</vt:lpstr>
      <vt:lpstr>Rubrieken!Afdrukbereik</vt:lpstr>
      <vt:lpstr>Start!Afdrukbereik</vt:lpstr>
      <vt:lpstr>'Winst &amp; verliesrekening'!Afdrukbereik</vt:lpstr>
      <vt:lpstr>Bank!Afdruktitels</vt:lpstr>
      <vt:lpstr>Eindejaars!Afdruktitels</vt:lpstr>
      <vt:lpstr>Privé!Afdruktitels</vt:lpstr>
      <vt:lpstr>Verkoopboek!Afdruktitels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boqx 0 bv</dc:creator>
  <cp:lastModifiedBy>Sylvia Valkenburg</cp:lastModifiedBy>
  <cp:lastPrinted>2020-02-27T17:19:35Z</cp:lastPrinted>
  <dcterms:created xsi:type="dcterms:W3CDTF">2002-04-15T13:04:11Z</dcterms:created>
  <dcterms:modified xsi:type="dcterms:W3CDTF">2020-02-28T06:54:14Z</dcterms:modified>
</cp:coreProperties>
</file>